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inance\Private - Dept Only\Business Manager\Finance\Budget Reporting to DPS\FY23\Final Budgets\"/>
    </mc:Choice>
  </mc:AlternateContent>
  <bookViews>
    <workbookView xWindow="-110" yWindow="-110" windowWidth="19420" windowHeight="10420" activeTab="1"/>
  </bookViews>
  <sheets>
    <sheet name="Per Pupil Budget" sheetId="6" r:id="rId1"/>
    <sheet name="Total Budget" sheetId="1" r:id="rId2"/>
    <sheet name="Enrollment" sheetId="7" state="hidden" r:id="rId3"/>
    <sheet name="DPS CD CW Info" sheetId="4" state="hidden" r:id="rId4"/>
    <sheet name="FB Projections" sheetId="2" state="hidden" r:id="rId5"/>
  </sheets>
  <externalReferences>
    <externalReference r:id="rId6"/>
  </externalReferences>
  <definedNames>
    <definedName name="_xlnm._FilterDatabase" localSheetId="3" hidden="1">'DPS CD CW Info'!$A$1:$K$2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7" l="1"/>
  <c r="D3" i="7" s="1"/>
  <c r="C4" i="7"/>
  <c r="D4" i="7" s="1"/>
  <c r="C5" i="7"/>
  <c r="D5" i="7" s="1"/>
  <c r="C6" i="7"/>
  <c r="D6" i="7" s="1"/>
  <c r="C7" i="7"/>
  <c r="D7" i="7" s="1"/>
  <c r="C8" i="7"/>
  <c r="D8" i="7" s="1"/>
  <c r="C9" i="7"/>
  <c r="D9" i="7" s="1"/>
  <c r="C10" i="7"/>
  <c r="D10" i="7" s="1"/>
  <c r="C11" i="7"/>
  <c r="D11" i="7" s="1"/>
  <c r="C12" i="7"/>
  <c r="D12" i="7" s="1"/>
  <c r="C13" i="7"/>
  <c r="D13" i="7" s="1"/>
  <c r="C14" i="7"/>
  <c r="D14" i="7" s="1"/>
  <c r="C15" i="7"/>
  <c r="D15" i="7" s="1"/>
  <c r="C16" i="7"/>
  <c r="D16" i="7" s="1"/>
  <c r="C17" i="7"/>
  <c r="D17" i="7" s="1"/>
  <c r="C2" i="7"/>
  <c r="D2" i="7" s="1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2" i="7"/>
  <c r="G3" i="1" l="1"/>
  <c r="K3" i="1"/>
  <c r="O3" i="1"/>
  <c r="E3" i="1"/>
  <c r="I3" i="1"/>
  <c r="M3" i="1"/>
  <c r="C3" i="1"/>
  <c r="F3" i="1"/>
  <c r="J3" i="1"/>
  <c r="N3" i="1"/>
  <c r="D3" i="1"/>
  <c r="H3" i="1"/>
  <c r="L3" i="1"/>
  <c r="P3" i="1"/>
  <c r="D16" i="2"/>
  <c r="E16" i="2" s="1"/>
  <c r="D3" i="2"/>
  <c r="D4" i="2"/>
  <c r="D5" i="2"/>
  <c r="E5" i="2" s="1"/>
  <c r="D6" i="2"/>
  <c r="E6" i="2" s="1"/>
  <c r="D7" i="2"/>
  <c r="D8" i="2"/>
  <c r="D9" i="2"/>
  <c r="E9" i="2" s="1"/>
  <c r="D10" i="2"/>
  <c r="E10" i="2" s="1"/>
  <c r="D11" i="2"/>
  <c r="E11" i="2" s="1"/>
  <c r="D12" i="2"/>
  <c r="D13" i="2"/>
  <c r="E13" i="2" s="1"/>
  <c r="D14" i="2"/>
  <c r="E14" i="2" s="1"/>
  <c r="D15" i="2"/>
  <c r="D2" i="2"/>
  <c r="E2" i="2" s="1"/>
  <c r="E3" i="2"/>
  <c r="E4" i="2"/>
  <c r="E7" i="2"/>
  <c r="E8" i="2"/>
  <c r="E12" i="2"/>
  <c r="E15" i="2"/>
  <c r="D3" i="6" l="1"/>
  <c r="E3" i="6"/>
  <c r="F3" i="6"/>
  <c r="G3" i="6"/>
  <c r="H3" i="6"/>
  <c r="I3" i="6"/>
  <c r="J3" i="6"/>
  <c r="K3" i="6"/>
  <c r="L3" i="6"/>
  <c r="M3" i="6"/>
  <c r="N3" i="6"/>
  <c r="O3" i="6"/>
  <c r="P3" i="6"/>
  <c r="C3" i="6"/>
  <c r="O175" i="1" l="1"/>
  <c r="Q3" i="1"/>
  <c r="O47" i="1" l="1"/>
  <c r="O38" i="1"/>
  <c r="O11" i="1"/>
  <c r="O29" i="1"/>
  <c r="P174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C174" i="6"/>
  <c r="P173" i="6"/>
  <c r="O173" i="6"/>
  <c r="N173" i="6"/>
  <c r="M173" i="6"/>
  <c r="L173" i="6"/>
  <c r="K173" i="6"/>
  <c r="J173" i="6"/>
  <c r="I173" i="6"/>
  <c r="H173" i="6"/>
  <c r="G173" i="6"/>
  <c r="F173" i="6"/>
  <c r="E173" i="6"/>
  <c r="D173" i="6"/>
  <c r="C173" i="6"/>
  <c r="P172" i="6"/>
  <c r="O172" i="6"/>
  <c r="N172" i="6"/>
  <c r="M172" i="6"/>
  <c r="L172" i="6"/>
  <c r="K172" i="6"/>
  <c r="J172" i="6"/>
  <c r="I172" i="6"/>
  <c r="H172" i="6"/>
  <c r="G172" i="6"/>
  <c r="F172" i="6"/>
  <c r="E172" i="6"/>
  <c r="D172" i="6"/>
  <c r="C172" i="6"/>
  <c r="P171" i="6"/>
  <c r="O171" i="6"/>
  <c r="N171" i="6"/>
  <c r="M171" i="6"/>
  <c r="L171" i="6"/>
  <c r="K171" i="6"/>
  <c r="J171" i="6"/>
  <c r="I171" i="6"/>
  <c r="H171" i="6"/>
  <c r="G171" i="6"/>
  <c r="F171" i="6"/>
  <c r="E171" i="6"/>
  <c r="D171" i="6"/>
  <c r="C171" i="6"/>
  <c r="P170" i="6"/>
  <c r="O170" i="6"/>
  <c r="N170" i="6"/>
  <c r="M170" i="6"/>
  <c r="L170" i="6"/>
  <c r="K170" i="6"/>
  <c r="J170" i="6"/>
  <c r="I170" i="6"/>
  <c r="H170" i="6"/>
  <c r="G170" i="6"/>
  <c r="F170" i="6"/>
  <c r="E170" i="6"/>
  <c r="D170" i="6"/>
  <c r="C170" i="6"/>
  <c r="P169" i="6"/>
  <c r="O169" i="6"/>
  <c r="N169" i="6"/>
  <c r="M169" i="6"/>
  <c r="M175" i="6" s="1"/>
  <c r="L169" i="6"/>
  <c r="L175" i="6" s="1"/>
  <c r="K169" i="6"/>
  <c r="J169" i="6"/>
  <c r="I169" i="6"/>
  <c r="H169" i="6"/>
  <c r="H175" i="6" s="1"/>
  <c r="G169" i="6"/>
  <c r="F169" i="6"/>
  <c r="E169" i="6"/>
  <c r="E175" i="6" s="1"/>
  <c r="D169" i="6"/>
  <c r="D175" i="6" s="1"/>
  <c r="C169" i="6"/>
  <c r="Q197" i="6"/>
  <c r="Q195" i="6"/>
  <c r="Q194" i="6"/>
  <c r="Q193" i="6"/>
  <c r="Q191" i="6"/>
  <c r="Q190" i="6"/>
  <c r="Q189" i="6"/>
  <c r="Q188" i="6"/>
  <c r="Q187" i="6"/>
  <c r="Q186" i="6"/>
  <c r="Q185" i="6"/>
  <c r="Q184" i="6"/>
  <c r="Q183" i="6"/>
  <c r="Q181" i="6"/>
  <c r="Q180" i="6"/>
  <c r="Q179" i="6"/>
  <c r="Q178" i="6"/>
  <c r="Q176" i="6"/>
  <c r="P175" i="6"/>
  <c r="Q168" i="6"/>
  <c r="Q167" i="6"/>
  <c r="Q165" i="6"/>
  <c r="Q157" i="6"/>
  <c r="Q156" i="6"/>
  <c r="Q148" i="6"/>
  <c r="Q147" i="6"/>
  <c r="Q145" i="6"/>
  <c r="Q137" i="6"/>
  <c r="Q136" i="6"/>
  <c r="Q128" i="6"/>
  <c r="Q127" i="6"/>
  <c r="Q119" i="6"/>
  <c r="Q111" i="6"/>
  <c r="Q110" i="6"/>
  <c r="Q102" i="6"/>
  <c r="Q101" i="6"/>
  <c r="Q93" i="6"/>
  <c r="Q92" i="6"/>
  <c r="Q84" i="6"/>
  <c r="Q83" i="6"/>
  <c r="Q75" i="6"/>
  <c r="Q67" i="6"/>
  <c r="Q66" i="6"/>
  <c r="Q58" i="6"/>
  <c r="Q57" i="6"/>
  <c r="Q49" i="6"/>
  <c r="Q48" i="6"/>
  <c r="Q40" i="6"/>
  <c r="Q39" i="6"/>
  <c r="Q31" i="6"/>
  <c r="Q30" i="6"/>
  <c r="Q22" i="6"/>
  <c r="Q20" i="6"/>
  <c r="Q18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Q14" i="6"/>
  <c r="Q12" i="6"/>
  <c r="Q5" i="6"/>
  <c r="Q3" i="6"/>
  <c r="F175" i="6" l="1"/>
  <c r="O13" i="1"/>
  <c r="O19" i="1" s="1"/>
  <c r="Q169" i="6"/>
  <c r="Q173" i="6"/>
  <c r="I175" i="6"/>
  <c r="Q16" i="6"/>
  <c r="Q17" i="6"/>
  <c r="O166" i="1"/>
  <c r="J175" i="6"/>
  <c r="N175" i="6"/>
  <c r="C175" i="6"/>
  <c r="G175" i="6"/>
  <c r="K175" i="6"/>
  <c r="O175" i="6"/>
  <c r="Q171" i="6"/>
  <c r="Q172" i="6"/>
  <c r="Q174" i="6"/>
  <c r="Q170" i="6"/>
  <c r="O177" i="1" l="1"/>
  <c r="O182" i="1" s="1"/>
  <c r="Q175" i="6"/>
  <c r="O192" i="1"/>
  <c r="O196" i="1" s="1"/>
  <c r="O200" i="1" s="1"/>
  <c r="Q30" i="1"/>
  <c r="Q31" i="1"/>
  <c r="Q39" i="1"/>
  <c r="Q40" i="1"/>
  <c r="Q48" i="1"/>
  <c r="Q49" i="1"/>
  <c r="Q57" i="1"/>
  <c r="Q58" i="1"/>
  <c r="Q66" i="1"/>
  <c r="Q67" i="1"/>
  <c r="Q75" i="1"/>
  <c r="Q83" i="1"/>
  <c r="Q84" i="1"/>
  <c r="Q92" i="1"/>
  <c r="Q93" i="1"/>
  <c r="Q101" i="1"/>
  <c r="Q102" i="1"/>
  <c r="Q110" i="1"/>
  <c r="Q111" i="1"/>
  <c r="Q119" i="1"/>
  <c r="Q127" i="1"/>
  <c r="Q128" i="1"/>
  <c r="Q136" i="1"/>
  <c r="Q137" i="1"/>
  <c r="Q145" i="1"/>
  <c r="Q147" i="1"/>
  <c r="Q148" i="1"/>
  <c r="Q156" i="1"/>
  <c r="Q157" i="1"/>
  <c r="Q165" i="1"/>
  <c r="Q167" i="1"/>
  <c r="Q169" i="1"/>
  <c r="Q170" i="1"/>
  <c r="Q171" i="1"/>
  <c r="Q172" i="1"/>
  <c r="Q173" i="1"/>
  <c r="Q174" i="1"/>
  <c r="Q176" i="1"/>
  <c r="Q178" i="1"/>
  <c r="Q179" i="1"/>
  <c r="Q180" i="1"/>
  <c r="Q181" i="1"/>
  <c r="Q183" i="1"/>
  <c r="Q184" i="1"/>
  <c r="Q185" i="1"/>
  <c r="Q186" i="1"/>
  <c r="Q187" i="1"/>
  <c r="Q188" i="1"/>
  <c r="Q189" i="1"/>
  <c r="Q190" i="1"/>
  <c r="Q191" i="1"/>
  <c r="Q193" i="1"/>
  <c r="Q194" i="1"/>
  <c r="Q195" i="1"/>
  <c r="Q197" i="1"/>
  <c r="O198" i="1" l="1"/>
  <c r="D4" i="6"/>
  <c r="E4" i="6"/>
  <c r="F4" i="6"/>
  <c r="G4" i="6"/>
  <c r="H4" i="6"/>
  <c r="I4" i="6"/>
  <c r="J4" i="6"/>
  <c r="K4" i="6"/>
  <c r="L4" i="6"/>
  <c r="M4" i="6"/>
  <c r="N4" i="6"/>
  <c r="O4" i="6"/>
  <c r="P4" i="6"/>
  <c r="P163" i="1"/>
  <c r="P163" i="6" s="1"/>
  <c r="O163" i="6"/>
  <c r="N163" i="6"/>
  <c r="M163" i="6"/>
  <c r="L163" i="6"/>
  <c r="K163" i="6"/>
  <c r="J163" i="6"/>
  <c r="I163" i="6"/>
  <c r="H163" i="6"/>
  <c r="G163" i="6"/>
  <c r="F163" i="6"/>
  <c r="E163" i="6"/>
  <c r="D163" i="6"/>
  <c r="C163" i="6"/>
  <c r="P162" i="1"/>
  <c r="P162" i="6" s="1"/>
  <c r="O162" i="6"/>
  <c r="N162" i="6"/>
  <c r="M162" i="6"/>
  <c r="L162" i="6"/>
  <c r="K162" i="6"/>
  <c r="J162" i="6"/>
  <c r="I162" i="6"/>
  <c r="H162" i="6"/>
  <c r="G162" i="6"/>
  <c r="F162" i="6"/>
  <c r="E162" i="6"/>
  <c r="D162" i="6"/>
  <c r="C162" i="6"/>
  <c r="P161" i="1"/>
  <c r="P161" i="6" s="1"/>
  <c r="O161" i="6"/>
  <c r="N161" i="6"/>
  <c r="M161" i="6"/>
  <c r="L161" i="6"/>
  <c r="K161" i="6"/>
  <c r="J161" i="6"/>
  <c r="I161" i="6"/>
  <c r="H161" i="6"/>
  <c r="G161" i="6"/>
  <c r="F161" i="6"/>
  <c r="E161" i="6"/>
  <c r="D161" i="6"/>
  <c r="C161" i="6"/>
  <c r="P160" i="1"/>
  <c r="P160" i="6" s="1"/>
  <c r="O160" i="6"/>
  <c r="N160" i="6"/>
  <c r="M160" i="6"/>
  <c r="L160" i="6"/>
  <c r="K160" i="6"/>
  <c r="J160" i="6"/>
  <c r="I160" i="6"/>
  <c r="H160" i="6"/>
  <c r="G160" i="6"/>
  <c r="F160" i="6"/>
  <c r="E160" i="6"/>
  <c r="D160" i="6"/>
  <c r="C160" i="6"/>
  <c r="P159" i="1"/>
  <c r="P159" i="6" s="1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P158" i="1"/>
  <c r="P158" i="6" s="1"/>
  <c r="O158" i="6"/>
  <c r="N158" i="6"/>
  <c r="M158" i="6"/>
  <c r="L158" i="6"/>
  <c r="K158" i="6"/>
  <c r="J158" i="6"/>
  <c r="I158" i="6"/>
  <c r="H158" i="6"/>
  <c r="G158" i="6"/>
  <c r="F158" i="6"/>
  <c r="E158" i="6"/>
  <c r="D158" i="6"/>
  <c r="C158" i="6"/>
  <c r="P154" i="1"/>
  <c r="P154" i="6" s="1"/>
  <c r="O154" i="6"/>
  <c r="N154" i="6"/>
  <c r="M154" i="6"/>
  <c r="L154" i="6"/>
  <c r="K154" i="6"/>
  <c r="J154" i="6"/>
  <c r="I154" i="6"/>
  <c r="H154" i="6"/>
  <c r="G154" i="6"/>
  <c r="F154" i="6"/>
  <c r="E154" i="6"/>
  <c r="D154" i="6"/>
  <c r="C154" i="6"/>
  <c r="P153" i="1"/>
  <c r="P153" i="6" s="1"/>
  <c r="O153" i="6"/>
  <c r="N153" i="6"/>
  <c r="M153" i="6"/>
  <c r="L153" i="6"/>
  <c r="K153" i="6"/>
  <c r="J153" i="6"/>
  <c r="I153" i="6"/>
  <c r="H153" i="6"/>
  <c r="G153" i="6"/>
  <c r="F153" i="6"/>
  <c r="E153" i="6"/>
  <c r="D153" i="6"/>
  <c r="C153" i="6"/>
  <c r="P152" i="1"/>
  <c r="P152" i="6" s="1"/>
  <c r="O152" i="6"/>
  <c r="N152" i="6"/>
  <c r="M152" i="6"/>
  <c r="L152" i="6"/>
  <c r="K152" i="6"/>
  <c r="J152" i="6"/>
  <c r="I152" i="6"/>
  <c r="H152" i="6"/>
  <c r="G152" i="6"/>
  <c r="F152" i="6"/>
  <c r="E152" i="6"/>
  <c r="D152" i="6"/>
  <c r="C152" i="6"/>
  <c r="P151" i="1"/>
  <c r="P151" i="6" s="1"/>
  <c r="O151" i="6"/>
  <c r="N151" i="6"/>
  <c r="M151" i="6"/>
  <c r="L151" i="6"/>
  <c r="K151" i="6"/>
  <c r="J151" i="6"/>
  <c r="I151" i="6"/>
  <c r="H151" i="6"/>
  <c r="G151" i="6"/>
  <c r="F151" i="6"/>
  <c r="E151" i="6"/>
  <c r="D151" i="6"/>
  <c r="C151" i="6"/>
  <c r="P150" i="1"/>
  <c r="P150" i="6" s="1"/>
  <c r="O150" i="6"/>
  <c r="N150" i="6"/>
  <c r="M150" i="6"/>
  <c r="L150" i="6"/>
  <c r="K150" i="6"/>
  <c r="J150" i="6"/>
  <c r="I150" i="6"/>
  <c r="H150" i="6"/>
  <c r="G150" i="6"/>
  <c r="F150" i="6"/>
  <c r="E150" i="6"/>
  <c r="D150" i="6"/>
  <c r="C150" i="6"/>
  <c r="P149" i="1"/>
  <c r="P149" i="6" s="1"/>
  <c r="O149" i="6"/>
  <c r="N149" i="6"/>
  <c r="M149" i="6"/>
  <c r="L149" i="6"/>
  <c r="K149" i="6"/>
  <c r="J149" i="6"/>
  <c r="I149" i="6"/>
  <c r="H149" i="6"/>
  <c r="G149" i="6"/>
  <c r="F149" i="6"/>
  <c r="E149" i="6"/>
  <c r="D149" i="6"/>
  <c r="C149" i="6"/>
  <c r="P143" i="1"/>
  <c r="P143" i="6" s="1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P142" i="1"/>
  <c r="P142" i="6" s="1"/>
  <c r="O142" i="6"/>
  <c r="N142" i="6"/>
  <c r="M142" i="6"/>
  <c r="L142" i="6"/>
  <c r="K142" i="6"/>
  <c r="J142" i="6"/>
  <c r="I142" i="6"/>
  <c r="H142" i="6"/>
  <c r="G142" i="6"/>
  <c r="F142" i="6"/>
  <c r="E142" i="6"/>
  <c r="D142" i="6"/>
  <c r="C142" i="6"/>
  <c r="P141" i="1"/>
  <c r="P141" i="6" s="1"/>
  <c r="O141" i="6"/>
  <c r="N141" i="6"/>
  <c r="M141" i="6"/>
  <c r="L141" i="6"/>
  <c r="K141" i="6"/>
  <c r="J141" i="6"/>
  <c r="I141" i="6"/>
  <c r="H141" i="6"/>
  <c r="G141" i="6"/>
  <c r="F141" i="6"/>
  <c r="E141" i="6"/>
  <c r="D141" i="6"/>
  <c r="C141" i="6"/>
  <c r="P140" i="1"/>
  <c r="P140" i="6" s="1"/>
  <c r="O140" i="6"/>
  <c r="N140" i="6"/>
  <c r="M140" i="6"/>
  <c r="L140" i="6"/>
  <c r="K140" i="6"/>
  <c r="J140" i="6"/>
  <c r="I140" i="6"/>
  <c r="H140" i="6"/>
  <c r="G140" i="6"/>
  <c r="F140" i="6"/>
  <c r="E140" i="6"/>
  <c r="D140" i="6"/>
  <c r="C140" i="6"/>
  <c r="P139" i="1"/>
  <c r="P139" i="6" s="1"/>
  <c r="O139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P138" i="1"/>
  <c r="P138" i="6" s="1"/>
  <c r="O138" i="6"/>
  <c r="N138" i="6"/>
  <c r="M138" i="6"/>
  <c r="L138" i="6"/>
  <c r="K138" i="6"/>
  <c r="J138" i="6"/>
  <c r="I138" i="6"/>
  <c r="H138" i="6"/>
  <c r="G138" i="6"/>
  <c r="F138" i="6"/>
  <c r="E138" i="6"/>
  <c r="D138" i="6"/>
  <c r="C138" i="6"/>
  <c r="P134" i="1"/>
  <c r="P134" i="6" s="1"/>
  <c r="O134" i="6"/>
  <c r="N134" i="6"/>
  <c r="M134" i="6"/>
  <c r="L134" i="6"/>
  <c r="K134" i="6"/>
  <c r="J134" i="6"/>
  <c r="I134" i="6"/>
  <c r="H134" i="6"/>
  <c r="G134" i="6"/>
  <c r="F134" i="6"/>
  <c r="E134" i="6"/>
  <c r="D134" i="6"/>
  <c r="C134" i="6"/>
  <c r="P133" i="1"/>
  <c r="P133" i="6" s="1"/>
  <c r="O133" i="6"/>
  <c r="N133" i="6"/>
  <c r="M133" i="6"/>
  <c r="L133" i="6"/>
  <c r="K133" i="6"/>
  <c r="J133" i="6"/>
  <c r="I133" i="6"/>
  <c r="H133" i="6"/>
  <c r="G133" i="6"/>
  <c r="F133" i="6"/>
  <c r="E133" i="6"/>
  <c r="D133" i="6"/>
  <c r="C133" i="6"/>
  <c r="P132" i="1"/>
  <c r="P132" i="6" s="1"/>
  <c r="O132" i="6"/>
  <c r="N132" i="6"/>
  <c r="M132" i="6"/>
  <c r="L132" i="6"/>
  <c r="K132" i="6"/>
  <c r="J132" i="6"/>
  <c r="I132" i="6"/>
  <c r="H132" i="6"/>
  <c r="G132" i="6"/>
  <c r="F132" i="6"/>
  <c r="E132" i="6"/>
  <c r="D132" i="6"/>
  <c r="C132" i="6"/>
  <c r="P131" i="1"/>
  <c r="P131" i="6" s="1"/>
  <c r="O131" i="6"/>
  <c r="N131" i="6"/>
  <c r="M131" i="6"/>
  <c r="L131" i="6"/>
  <c r="K131" i="6"/>
  <c r="J131" i="6"/>
  <c r="I131" i="6"/>
  <c r="H131" i="6"/>
  <c r="G131" i="6"/>
  <c r="F131" i="6"/>
  <c r="E131" i="6"/>
  <c r="D131" i="6"/>
  <c r="C131" i="6"/>
  <c r="P130" i="1"/>
  <c r="P130" i="6" s="1"/>
  <c r="O130" i="6"/>
  <c r="N130" i="6"/>
  <c r="M130" i="6"/>
  <c r="L130" i="6"/>
  <c r="K130" i="6"/>
  <c r="J130" i="6"/>
  <c r="I130" i="6"/>
  <c r="H130" i="6"/>
  <c r="G130" i="6"/>
  <c r="F130" i="6"/>
  <c r="E130" i="6"/>
  <c r="D130" i="6"/>
  <c r="C130" i="6"/>
  <c r="P129" i="1"/>
  <c r="P129" i="6" s="1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P125" i="1"/>
  <c r="P125" i="6" s="1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P124" i="1"/>
  <c r="P124" i="6" s="1"/>
  <c r="O124" i="6"/>
  <c r="N124" i="6"/>
  <c r="M124" i="6"/>
  <c r="L124" i="6"/>
  <c r="K124" i="6"/>
  <c r="J124" i="6"/>
  <c r="I124" i="6"/>
  <c r="H124" i="6"/>
  <c r="G124" i="6"/>
  <c r="F124" i="6"/>
  <c r="E124" i="6"/>
  <c r="D124" i="6"/>
  <c r="C124" i="6"/>
  <c r="P123" i="1"/>
  <c r="P123" i="6" s="1"/>
  <c r="O123" i="6"/>
  <c r="N123" i="6"/>
  <c r="M123" i="6"/>
  <c r="L123" i="6"/>
  <c r="K123" i="6"/>
  <c r="J123" i="6"/>
  <c r="I123" i="6"/>
  <c r="H123" i="6"/>
  <c r="G123" i="6"/>
  <c r="F123" i="6"/>
  <c r="E123" i="6"/>
  <c r="D123" i="6"/>
  <c r="C123" i="6"/>
  <c r="P122" i="1"/>
  <c r="P122" i="6" s="1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P121" i="1"/>
  <c r="P121" i="6" s="1"/>
  <c r="O121" i="6"/>
  <c r="N121" i="6"/>
  <c r="M121" i="6"/>
  <c r="L121" i="6"/>
  <c r="K121" i="6"/>
  <c r="J121" i="6"/>
  <c r="I121" i="6"/>
  <c r="H121" i="6"/>
  <c r="G121" i="6"/>
  <c r="F121" i="6"/>
  <c r="E121" i="6"/>
  <c r="D121" i="6"/>
  <c r="C121" i="6"/>
  <c r="P120" i="1"/>
  <c r="P120" i="6" s="1"/>
  <c r="O12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P117" i="1"/>
  <c r="P117" i="6" s="1"/>
  <c r="O117" i="6"/>
  <c r="N117" i="6"/>
  <c r="M117" i="6"/>
  <c r="L117" i="6"/>
  <c r="K117" i="6"/>
  <c r="J117" i="6"/>
  <c r="I117" i="6"/>
  <c r="H117" i="6"/>
  <c r="G117" i="6"/>
  <c r="F117" i="6"/>
  <c r="E117" i="6"/>
  <c r="D117" i="6"/>
  <c r="C117" i="6"/>
  <c r="P116" i="1"/>
  <c r="P116" i="6" s="1"/>
  <c r="O116" i="6"/>
  <c r="N116" i="6"/>
  <c r="M116" i="6"/>
  <c r="L116" i="6"/>
  <c r="K116" i="6"/>
  <c r="J116" i="6"/>
  <c r="I116" i="6"/>
  <c r="H116" i="6"/>
  <c r="G116" i="6"/>
  <c r="F116" i="6"/>
  <c r="E116" i="6"/>
  <c r="D116" i="6"/>
  <c r="P115" i="1"/>
  <c r="P115" i="6" s="1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P114" i="1"/>
  <c r="P114" i="6" s="1"/>
  <c r="O114" i="6"/>
  <c r="N114" i="6"/>
  <c r="M114" i="6"/>
  <c r="L114" i="6"/>
  <c r="K114" i="6"/>
  <c r="J114" i="6"/>
  <c r="I114" i="6"/>
  <c r="H114" i="6"/>
  <c r="G114" i="6"/>
  <c r="F114" i="6"/>
  <c r="E114" i="6"/>
  <c r="D114" i="6"/>
  <c r="P113" i="1"/>
  <c r="P113" i="6" s="1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P112" i="1"/>
  <c r="P112" i="6" s="1"/>
  <c r="O112" i="6"/>
  <c r="N112" i="6"/>
  <c r="M112" i="6"/>
  <c r="L112" i="6"/>
  <c r="K112" i="6"/>
  <c r="J112" i="6"/>
  <c r="I112" i="6"/>
  <c r="H112" i="6"/>
  <c r="G112" i="6"/>
  <c r="F112" i="6"/>
  <c r="E112" i="6"/>
  <c r="D112" i="6"/>
  <c r="P108" i="1"/>
  <c r="P108" i="6" s="1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P107" i="1"/>
  <c r="P107" i="6" s="1"/>
  <c r="O107" i="6"/>
  <c r="N107" i="6"/>
  <c r="M107" i="6"/>
  <c r="L107" i="6"/>
  <c r="K107" i="6"/>
  <c r="J107" i="6"/>
  <c r="I107" i="6"/>
  <c r="H107" i="6"/>
  <c r="G107" i="6"/>
  <c r="F107" i="6"/>
  <c r="E107" i="6"/>
  <c r="D107" i="6"/>
  <c r="P106" i="1"/>
  <c r="P106" i="6" s="1"/>
  <c r="O106" i="6"/>
  <c r="N106" i="6"/>
  <c r="M106" i="6"/>
  <c r="L106" i="6"/>
  <c r="K106" i="6"/>
  <c r="J106" i="6"/>
  <c r="I106" i="6"/>
  <c r="H106" i="6"/>
  <c r="G106" i="6"/>
  <c r="F106" i="6"/>
  <c r="E106" i="6"/>
  <c r="D106" i="6"/>
  <c r="C106" i="6"/>
  <c r="P105" i="1"/>
  <c r="P105" i="6" s="1"/>
  <c r="O105" i="6"/>
  <c r="N105" i="6"/>
  <c r="M105" i="6"/>
  <c r="L105" i="6"/>
  <c r="K105" i="6"/>
  <c r="J105" i="6"/>
  <c r="I105" i="6"/>
  <c r="H105" i="6"/>
  <c r="G105" i="6"/>
  <c r="F105" i="6"/>
  <c r="E105" i="6"/>
  <c r="D105" i="6"/>
  <c r="P104" i="1"/>
  <c r="P104" i="6" s="1"/>
  <c r="O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P103" i="1"/>
  <c r="P103" i="6" s="1"/>
  <c r="O103" i="6"/>
  <c r="N103" i="6"/>
  <c r="M103" i="6"/>
  <c r="L103" i="6"/>
  <c r="K103" i="6"/>
  <c r="J103" i="6"/>
  <c r="I103" i="6"/>
  <c r="H103" i="6"/>
  <c r="G103" i="6"/>
  <c r="F103" i="6"/>
  <c r="E103" i="6"/>
  <c r="D103" i="6"/>
  <c r="P99" i="1"/>
  <c r="P99" i="6" s="1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P98" i="1"/>
  <c r="P98" i="6" s="1"/>
  <c r="O98" i="6"/>
  <c r="N98" i="6"/>
  <c r="M98" i="6"/>
  <c r="L98" i="6"/>
  <c r="K98" i="6"/>
  <c r="J98" i="6"/>
  <c r="I98" i="6"/>
  <c r="H98" i="6"/>
  <c r="G98" i="6"/>
  <c r="F98" i="6"/>
  <c r="E98" i="6"/>
  <c r="D98" i="6"/>
  <c r="P97" i="1"/>
  <c r="P97" i="6" s="1"/>
  <c r="O97" i="6"/>
  <c r="N97" i="6"/>
  <c r="M97" i="6"/>
  <c r="L97" i="6"/>
  <c r="K97" i="6"/>
  <c r="J97" i="6"/>
  <c r="I97" i="6"/>
  <c r="H97" i="6"/>
  <c r="G97" i="6"/>
  <c r="F97" i="6"/>
  <c r="E97" i="6"/>
  <c r="D97" i="6"/>
  <c r="C97" i="6"/>
  <c r="P96" i="1"/>
  <c r="P96" i="6" s="1"/>
  <c r="O96" i="6"/>
  <c r="N96" i="6"/>
  <c r="M96" i="6"/>
  <c r="L96" i="6"/>
  <c r="K96" i="6"/>
  <c r="J96" i="6"/>
  <c r="I96" i="6"/>
  <c r="H96" i="6"/>
  <c r="G96" i="6"/>
  <c r="F96" i="6"/>
  <c r="E96" i="6"/>
  <c r="D96" i="6"/>
  <c r="P95" i="1"/>
  <c r="P95" i="6" s="1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P94" i="1"/>
  <c r="P94" i="6" s="1"/>
  <c r="O94" i="6"/>
  <c r="N94" i="6"/>
  <c r="M94" i="6"/>
  <c r="L94" i="6"/>
  <c r="K94" i="6"/>
  <c r="J94" i="6"/>
  <c r="I94" i="6"/>
  <c r="H94" i="6"/>
  <c r="G94" i="6"/>
  <c r="F94" i="6"/>
  <c r="E94" i="6"/>
  <c r="D94" i="6"/>
  <c r="P90" i="1"/>
  <c r="P90" i="6" s="1"/>
  <c r="O90" i="6"/>
  <c r="N90" i="6"/>
  <c r="M90" i="6"/>
  <c r="L90" i="6"/>
  <c r="K90" i="6"/>
  <c r="J90" i="6"/>
  <c r="I90" i="6"/>
  <c r="H90" i="6"/>
  <c r="G90" i="6"/>
  <c r="F90" i="6"/>
  <c r="E90" i="6"/>
  <c r="D90" i="6"/>
  <c r="C90" i="6"/>
  <c r="P89" i="1"/>
  <c r="P89" i="6" s="1"/>
  <c r="O89" i="6"/>
  <c r="N89" i="6"/>
  <c r="M89" i="6"/>
  <c r="L89" i="6"/>
  <c r="K89" i="6"/>
  <c r="J89" i="6"/>
  <c r="I89" i="6"/>
  <c r="H89" i="6"/>
  <c r="G89" i="6"/>
  <c r="F89" i="6"/>
  <c r="E89" i="6"/>
  <c r="D89" i="6"/>
  <c r="P88" i="1"/>
  <c r="P88" i="6" s="1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P87" i="1"/>
  <c r="P87" i="6" s="1"/>
  <c r="O87" i="6"/>
  <c r="N87" i="6"/>
  <c r="M87" i="6"/>
  <c r="L87" i="6"/>
  <c r="K87" i="6"/>
  <c r="J87" i="6"/>
  <c r="I87" i="6"/>
  <c r="H87" i="6"/>
  <c r="G87" i="6"/>
  <c r="F87" i="6"/>
  <c r="E87" i="6"/>
  <c r="D87" i="6"/>
  <c r="P86" i="1"/>
  <c r="P86" i="6" s="1"/>
  <c r="O86" i="6"/>
  <c r="N86" i="6"/>
  <c r="M86" i="6"/>
  <c r="L86" i="6"/>
  <c r="K86" i="6"/>
  <c r="J86" i="6"/>
  <c r="I86" i="6"/>
  <c r="H86" i="6"/>
  <c r="G86" i="6"/>
  <c r="F86" i="6"/>
  <c r="E86" i="6"/>
  <c r="D86" i="6"/>
  <c r="C86" i="6"/>
  <c r="P85" i="1"/>
  <c r="P85" i="6" s="1"/>
  <c r="O85" i="6"/>
  <c r="N85" i="6"/>
  <c r="M85" i="6"/>
  <c r="L85" i="6"/>
  <c r="K85" i="6"/>
  <c r="J85" i="6"/>
  <c r="I85" i="6"/>
  <c r="H85" i="6"/>
  <c r="G85" i="6"/>
  <c r="F85" i="6"/>
  <c r="E85" i="6"/>
  <c r="D85" i="6"/>
  <c r="P81" i="1"/>
  <c r="P81" i="6" s="1"/>
  <c r="O81" i="6"/>
  <c r="N81" i="6"/>
  <c r="M81" i="6"/>
  <c r="L81" i="6"/>
  <c r="K81" i="6"/>
  <c r="J81" i="6"/>
  <c r="I81" i="6"/>
  <c r="H81" i="6"/>
  <c r="G81" i="6"/>
  <c r="F81" i="6"/>
  <c r="E81" i="6"/>
  <c r="D81" i="6"/>
  <c r="C81" i="6"/>
  <c r="P80" i="1"/>
  <c r="P80" i="6" s="1"/>
  <c r="O80" i="6"/>
  <c r="N80" i="6"/>
  <c r="M80" i="6"/>
  <c r="L80" i="6"/>
  <c r="K80" i="6"/>
  <c r="J80" i="6"/>
  <c r="I80" i="6"/>
  <c r="H80" i="6"/>
  <c r="G80" i="6"/>
  <c r="F80" i="6"/>
  <c r="E80" i="6"/>
  <c r="D80" i="6"/>
  <c r="P79" i="1"/>
  <c r="P79" i="6" s="1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P78" i="1"/>
  <c r="P78" i="6" s="1"/>
  <c r="O78" i="6"/>
  <c r="N78" i="6"/>
  <c r="M78" i="6"/>
  <c r="L78" i="6"/>
  <c r="K78" i="6"/>
  <c r="J78" i="6"/>
  <c r="I78" i="6"/>
  <c r="H78" i="6"/>
  <c r="G78" i="6"/>
  <c r="F78" i="6"/>
  <c r="E78" i="6"/>
  <c r="D78" i="6"/>
  <c r="P77" i="1"/>
  <c r="P77" i="6" s="1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P76" i="1"/>
  <c r="P76" i="6" s="1"/>
  <c r="O76" i="6"/>
  <c r="N76" i="6"/>
  <c r="M76" i="6"/>
  <c r="L76" i="6"/>
  <c r="K76" i="6"/>
  <c r="J76" i="6"/>
  <c r="I76" i="6"/>
  <c r="H76" i="6"/>
  <c r="G76" i="6"/>
  <c r="F76" i="6"/>
  <c r="E76" i="6"/>
  <c r="D76" i="6"/>
  <c r="P73" i="1"/>
  <c r="P73" i="6" s="1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P72" i="1"/>
  <c r="P72" i="6" s="1"/>
  <c r="O72" i="6"/>
  <c r="N72" i="6"/>
  <c r="M72" i="6"/>
  <c r="L72" i="6"/>
  <c r="K72" i="6"/>
  <c r="J72" i="6"/>
  <c r="I72" i="6"/>
  <c r="H72" i="6"/>
  <c r="G72" i="6"/>
  <c r="F72" i="6"/>
  <c r="E72" i="6"/>
  <c r="D72" i="6"/>
  <c r="C72" i="6"/>
  <c r="P71" i="1"/>
  <c r="P71" i="6" s="1"/>
  <c r="O71" i="6"/>
  <c r="N71" i="6"/>
  <c r="M71" i="6"/>
  <c r="L71" i="6"/>
  <c r="K71" i="6"/>
  <c r="J71" i="6"/>
  <c r="I71" i="6"/>
  <c r="H71" i="6"/>
  <c r="G71" i="6"/>
  <c r="F71" i="6"/>
  <c r="E71" i="6"/>
  <c r="D71" i="6"/>
  <c r="C71" i="6"/>
  <c r="P70" i="1"/>
  <c r="P70" i="6" s="1"/>
  <c r="O70" i="6"/>
  <c r="N70" i="6"/>
  <c r="M70" i="6"/>
  <c r="L70" i="6"/>
  <c r="K70" i="6"/>
  <c r="J70" i="6"/>
  <c r="I70" i="6"/>
  <c r="H70" i="6"/>
  <c r="G70" i="6"/>
  <c r="F70" i="6"/>
  <c r="E70" i="6"/>
  <c r="D70" i="6"/>
  <c r="C70" i="6"/>
  <c r="P69" i="1"/>
  <c r="P69" i="6" s="1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P68" i="1"/>
  <c r="P68" i="6" s="1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P64" i="1"/>
  <c r="P64" i="6" s="1"/>
  <c r="O64" i="6"/>
  <c r="N64" i="6"/>
  <c r="M64" i="6"/>
  <c r="L64" i="6"/>
  <c r="K64" i="6"/>
  <c r="J64" i="6"/>
  <c r="I64" i="6"/>
  <c r="H64" i="6"/>
  <c r="G64" i="6"/>
  <c r="F64" i="6"/>
  <c r="E64" i="6"/>
  <c r="D64" i="6"/>
  <c r="C64" i="6"/>
  <c r="P63" i="1"/>
  <c r="P63" i="6" s="1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P62" i="1"/>
  <c r="P62" i="6" s="1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P61" i="1"/>
  <c r="P61" i="6" s="1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P60" i="1"/>
  <c r="P60" i="6" s="1"/>
  <c r="O60" i="6"/>
  <c r="N60" i="6"/>
  <c r="M60" i="6"/>
  <c r="L60" i="6"/>
  <c r="K60" i="6"/>
  <c r="J60" i="6"/>
  <c r="I60" i="6"/>
  <c r="H60" i="6"/>
  <c r="G60" i="6"/>
  <c r="F60" i="6"/>
  <c r="E60" i="6"/>
  <c r="D60" i="6"/>
  <c r="C60" i="6"/>
  <c r="P59" i="1"/>
  <c r="P59" i="6" s="1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P55" i="1"/>
  <c r="P55" i="6" s="1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P54" i="1"/>
  <c r="P54" i="6" s="1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P53" i="1"/>
  <c r="P53" i="6" s="1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P52" i="1"/>
  <c r="P52" i="6" s="1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P51" i="1"/>
  <c r="P51" i="6" s="1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P50" i="1"/>
  <c r="P50" i="6" s="1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C24" i="6"/>
  <c r="C27" i="6"/>
  <c r="C28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C15" i="6"/>
  <c r="D7" i="6"/>
  <c r="E7" i="6"/>
  <c r="F7" i="6"/>
  <c r="G7" i="6"/>
  <c r="H7" i="6"/>
  <c r="I7" i="6"/>
  <c r="J7" i="6"/>
  <c r="K7" i="6"/>
  <c r="L7" i="6"/>
  <c r="M7" i="6"/>
  <c r="N7" i="6"/>
  <c r="O7" i="6"/>
  <c r="P7" i="6"/>
  <c r="D8" i="6"/>
  <c r="E8" i="6"/>
  <c r="F8" i="6"/>
  <c r="G8" i="6"/>
  <c r="H8" i="6"/>
  <c r="I8" i="6"/>
  <c r="J8" i="6"/>
  <c r="K8" i="6"/>
  <c r="L8" i="6"/>
  <c r="M8" i="6"/>
  <c r="N8" i="6"/>
  <c r="O8" i="6"/>
  <c r="P8" i="6"/>
  <c r="D9" i="6"/>
  <c r="E9" i="6"/>
  <c r="F9" i="6"/>
  <c r="G9" i="6"/>
  <c r="H9" i="6"/>
  <c r="I9" i="6"/>
  <c r="J9" i="6"/>
  <c r="K9" i="6"/>
  <c r="L9" i="6"/>
  <c r="M9" i="6"/>
  <c r="N9" i="6"/>
  <c r="O9" i="6"/>
  <c r="P9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C9" i="6"/>
  <c r="C10" i="6"/>
  <c r="C7" i="6"/>
  <c r="F91" i="6" l="1"/>
  <c r="J91" i="6"/>
  <c r="N91" i="6"/>
  <c r="F100" i="6"/>
  <c r="J100" i="6"/>
  <c r="N100" i="6"/>
  <c r="F109" i="6"/>
  <c r="J109" i="6"/>
  <c r="N109" i="6"/>
  <c r="F118" i="6"/>
  <c r="J118" i="6"/>
  <c r="N118" i="6"/>
  <c r="F126" i="6"/>
  <c r="J126" i="6"/>
  <c r="N126" i="6"/>
  <c r="F135" i="6"/>
  <c r="J135" i="6"/>
  <c r="N135" i="6"/>
  <c r="F144" i="6"/>
  <c r="J144" i="6"/>
  <c r="N144" i="6"/>
  <c r="F155" i="6"/>
  <c r="J155" i="6"/>
  <c r="N155" i="6"/>
  <c r="F164" i="6"/>
  <c r="J164" i="6"/>
  <c r="N164" i="6"/>
  <c r="E82" i="6"/>
  <c r="I82" i="6"/>
  <c r="M82" i="6"/>
  <c r="O11" i="6"/>
  <c r="Q27" i="6"/>
  <c r="E38" i="6"/>
  <c r="E47" i="6"/>
  <c r="E56" i="6"/>
  <c r="E65" i="6"/>
  <c r="E74" i="6"/>
  <c r="Q79" i="6"/>
  <c r="Q81" i="6"/>
  <c r="E91" i="6"/>
  <c r="Q88" i="6"/>
  <c r="E100" i="6"/>
  <c r="I100" i="6"/>
  <c r="M100" i="6"/>
  <c r="Q95" i="6"/>
  <c r="Q99" i="6"/>
  <c r="E109" i="6"/>
  <c r="Q106" i="6"/>
  <c r="E118" i="6"/>
  <c r="I118" i="6"/>
  <c r="M118" i="6"/>
  <c r="Q113" i="6"/>
  <c r="Q117" i="6"/>
  <c r="E126" i="6"/>
  <c r="E135" i="6"/>
  <c r="I135" i="6"/>
  <c r="M135" i="6"/>
  <c r="Q130" i="6"/>
  <c r="Q132" i="6"/>
  <c r="Q134" i="6"/>
  <c r="E144" i="6"/>
  <c r="E155" i="6"/>
  <c r="I155" i="6"/>
  <c r="M155" i="6"/>
  <c r="Q150" i="6"/>
  <c r="Q154" i="6"/>
  <c r="E164" i="6"/>
  <c r="Q161" i="6"/>
  <c r="F38" i="6"/>
  <c r="J38" i="6"/>
  <c r="N38" i="6"/>
  <c r="F47" i="6"/>
  <c r="J47" i="6"/>
  <c r="N47" i="6"/>
  <c r="F56" i="6"/>
  <c r="J56" i="6"/>
  <c r="N56" i="6"/>
  <c r="F74" i="6"/>
  <c r="J74" i="6"/>
  <c r="N74" i="6"/>
  <c r="F82" i="6"/>
  <c r="J82" i="6"/>
  <c r="N82" i="6"/>
  <c r="K11" i="6"/>
  <c r="K13" i="6" s="1"/>
  <c r="K19" i="6" s="1"/>
  <c r="G11" i="6"/>
  <c r="G13" i="6" s="1"/>
  <c r="G19" i="6" s="1"/>
  <c r="Q15" i="6"/>
  <c r="E29" i="6"/>
  <c r="J11" i="6"/>
  <c r="J13" i="6" s="1"/>
  <c r="J19" i="6" s="1"/>
  <c r="Q7" i="6"/>
  <c r="Q10" i="6"/>
  <c r="Q9" i="6"/>
  <c r="N11" i="6"/>
  <c r="N13" i="6" s="1"/>
  <c r="N19" i="6" s="1"/>
  <c r="P29" i="6"/>
  <c r="H29" i="6"/>
  <c r="M11" i="6"/>
  <c r="M13" i="6" s="1"/>
  <c r="M19" i="6" s="1"/>
  <c r="I11" i="6"/>
  <c r="I13" i="6" s="1"/>
  <c r="I19" i="6" s="1"/>
  <c r="E11" i="6"/>
  <c r="Q25" i="1"/>
  <c r="C25" i="6"/>
  <c r="Q25" i="6" s="1"/>
  <c r="Q28" i="6"/>
  <c r="M29" i="6"/>
  <c r="I29" i="6"/>
  <c r="N29" i="6"/>
  <c r="J29" i="6"/>
  <c r="F29" i="6"/>
  <c r="O29" i="6"/>
  <c r="K29" i="6"/>
  <c r="G29" i="6"/>
  <c r="C38" i="6"/>
  <c r="Q32" i="6"/>
  <c r="G38" i="6"/>
  <c r="K38" i="6"/>
  <c r="O38" i="6"/>
  <c r="Q33" i="6"/>
  <c r="I38" i="6"/>
  <c r="M38" i="6"/>
  <c r="Q34" i="6"/>
  <c r="Q35" i="6"/>
  <c r="Q36" i="6"/>
  <c r="Q37" i="6"/>
  <c r="C47" i="6"/>
  <c r="Q41" i="6"/>
  <c r="G47" i="6"/>
  <c r="K47" i="6"/>
  <c r="O47" i="6"/>
  <c r="Q42" i="6"/>
  <c r="I47" i="6"/>
  <c r="M47" i="6"/>
  <c r="Q43" i="6"/>
  <c r="Q44" i="6"/>
  <c r="Q45" i="6"/>
  <c r="Q46" i="6"/>
  <c r="C56" i="6"/>
  <c r="Q50" i="6"/>
  <c r="G56" i="6"/>
  <c r="K56" i="6"/>
  <c r="O56" i="6"/>
  <c r="Q51" i="6"/>
  <c r="I56" i="6"/>
  <c r="M56" i="6"/>
  <c r="Q52" i="6"/>
  <c r="Q53" i="6"/>
  <c r="Q54" i="6"/>
  <c r="Q55" i="6"/>
  <c r="C65" i="6"/>
  <c r="Q59" i="6"/>
  <c r="G65" i="6"/>
  <c r="K65" i="6"/>
  <c r="O65" i="6"/>
  <c r="Q60" i="6"/>
  <c r="I65" i="6"/>
  <c r="M65" i="6"/>
  <c r="Q61" i="6"/>
  <c r="Q62" i="6"/>
  <c r="Q63" i="6"/>
  <c r="Q64" i="6"/>
  <c r="C74" i="6"/>
  <c r="Q68" i="6"/>
  <c r="G74" i="6"/>
  <c r="K74" i="6"/>
  <c r="O74" i="6"/>
  <c r="Q69" i="6"/>
  <c r="I74" i="6"/>
  <c r="M74" i="6"/>
  <c r="F11" i="6"/>
  <c r="F13" i="6" s="1"/>
  <c r="F19" i="6" s="1"/>
  <c r="Q26" i="1"/>
  <c r="C26" i="6"/>
  <c r="Q26" i="6" s="1"/>
  <c r="L29" i="6"/>
  <c r="D29" i="6"/>
  <c r="Q8" i="1"/>
  <c r="C8" i="6"/>
  <c r="C11" i="6" s="1"/>
  <c r="P11" i="6"/>
  <c r="P13" i="6" s="1"/>
  <c r="P19" i="6" s="1"/>
  <c r="L11" i="6"/>
  <c r="L13" i="6" s="1"/>
  <c r="L19" i="6" s="1"/>
  <c r="H11" i="6"/>
  <c r="H13" i="6" s="1"/>
  <c r="H19" i="6" s="1"/>
  <c r="D11" i="6"/>
  <c r="D13" i="6" s="1"/>
  <c r="D19" i="6" s="1"/>
  <c r="Q24" i="6"/>
  <c r="D38" i="6"/>
  <c r="H38" i="6"/>
  <c r="L38" i="6"/>
  <c r="P38" i="6"/>
  <c r="D47" i="6"/>
  <c r="H47" i="6"/>
  <c r="L47" i="6"/>
  <c r="P47" i="6"/>
  <c r="D56" i="6"/>
  <c r="H56" i="6"/>
  <c r="L56" i="6"/>
  <c r="P56" i="6"/>
  <c r="D65" i="6"/>
  <c r="H65" i="6"/>
  <c r="L65" i="6"/>
  <c r="P65" i="6"/>
  <c r="F65" i="6"/>
  <c r="J65" i="6"/>
  <c r="N65" i="6"/>
  <c r="D74" i="6"/>
  <c r="H74" i="6"/>
  <c r="L74" i="6"/>
  <c r="Q70" i="6"/>
  <c r="Q71" i="6"/>
  <c r="Q72" i="6"/>
  <c r="Q73" i="6"/>
  <c r="Q76" i="1"/>
  <c r="C76" i="6"/>
  <c r="G82" i="6"/>
  <c r="K82" i="6"/>
  <c r="O82" i="6"/>
  <c r="Q77" i="6"/>
  <c r="Q78" i="1"/>
  <c r="C78" i="6"/>
  <c r="Q78" i="6" s="1"/>
  <c r="Q80" i="1"/>
  <c r="C80" i="6"/>
  <c r="Q80" i="6" s="1"/>
  <c r="Q85" i="1"/>
  <c r="C85" i="6"/>
  <c r="G91" i="6"/>
  <c r="K91" i="6"/>
  <c r="O91" i="6"/>
  <c r="Q86" i="6"/>
  <c r="I91" i="6"/>
  <c r="M91" i="6"/>
  <c r="Q87" i="1"/>
  <c r="C87" i="6"/>
  <c r="Q87" i="6" s="1"/>
  <c r="Q89" i="1"/>
  <c r="C89" i="6"/>
  <c r="Q89" i="6" s="1"/>
  <c r="Q90" i="6"/>
  <c r="Q94" i="1"/>
  <c r="C94" i="6"/>
  <c r="G100" i="6"/>
  <c r="K100" i="6"/>
  <c r="O100" i="6"/>
  <c r="Q96" i="1"/>
  <c r="C96" i="6"/>
  <c r="Q96" i="6" s="1"/>
  <c r="Q97" i="6"/>
  <c r="Q98" i="1"/>
  <c r="C98" i="6"/>
  <c r="Q98" i="6" s="1"/>
  <c r="Q103" i="1"/>
  <c r="C103" i="6"/>
  <c r="G109" i="6"/>
  <c r="K109" i="6"/>
  <c r="O109" i="6"/>
  <c r="Q104" i="6"/>
  <c r="I109" i="6"/>
  <c r="M109" i="6"/>
  <c r="Q105" i="1"/>
  <c r="C105" i="6"/>
  <c r="Q105" i="6" s="1"/>
  <c r="Q107" i="1"/>
  <c r="C107" i="6"/>
  <c r="Q107" i="6" s="1"/>
  <c r="Q108" i="6"/>
  <c r="Q112" i="1"/>
  <c r="C112" i="6"/>
  <c r="G118" i="6"/>
  <c r="K118" i="6"/>
  <c r="O118" i="6"/>
  <c r="Q114" i="1"/>
  <c r="C114" i="6"/>
  <c r="Q114" i="6" s="1"/>
  <c r="Q115" i="6"/>
  <c r="Q116" i="1"/>
  <c r="C116" i="6"/>
  <c r="Q116" i="6" s="1"/>
  <c r="C126" i="6"/>
  <c r="Q120" i="6"/>
  <c r="G126" i="6"/>
  <c r="K126" i="6"/>
  <c r="O126" i="6"/>
  <c r="Q121" i="6"/>
  <c r="I126" i="6"/>
  <c r="M126" i="6"/>
  <c r="Q122" i="6"/>
  <c r="Q123" i="6"/>
  <c r="Q124" i="6"/>
  <c r="Q125" i="6"/>
  <c r="C135" i="6"/>
  <c r="Q129" i="6"/>
  <c r="G135" i="6"/>
  <c r="K135" i="6"/>
  <c r="O135" i="6"/>
  <c r="Q131" i="6"/>
  <c r="Q133" i="6"/>
  <c r="C144" i="6"/>
  <c r="Q138" i="6"/>
  <c r="G144" i="6"/>
  <c r="K144" i="6"/>
  <c r="O144" i="6"/>
  <c r="Q139" i="6"/>
  <c r="I144" i="6"/>
  <c r="M144" i="6"/>
  <c r="Q140" i="6"/>
  <c r="Q141" i="6"/>
  <c r="Q142" i="6"/>
  <c r="Q143" i="6"/>
  <c r="C155" i="6"/>
  <c r="Q149" i="6"/>
  <c r="G155" i="6"/>
  <c r="K155" i="6"/>
  <c r="O155" i="6"/>
  <c r="Q151" i="6"/>
  <c r="Q152" i="6"/>
  <c r="Q153" i="6"/>
  <c r="C164" i="6"/>
  <c r="Q158" i="6"/>
  <c r="G164" i="6"/>
  <c r="K164" i="6"/>
  <c r="O164" i="6"/>
  <c r="Q159" i="6"/>
  <c r="I164" i="6"/>
  <c r="M164" i="6"/>
  <c r="Q160" i="6"/>
  <c r="Q162" i="6"/>
  <c r="Q163" i="6"/>
  <c r="Q4" i="1"/>
  <c r="C4" i="6"/>
  <c r="E13" i="6"/>
  <c r="E19" i="6" s="1"/>
  <c r="P74" i="6"/>
  <c r="D82" i="6"/>
  <c r="H82" i="6"/>
  <c r="L82" i="6"/>
  <c r="P82" i="6"/>
  <c r="D91" i="6"/>
  <c r="H91" i="6"/>
  <c r="L91" i="6"/>
  <c r="P91" i="6"/>
  <c r="D100" i="6"/>
  <c r="H100" i="6"/>
  <c r="L100" i="6"/>
  <c r="P100" i="6"/>
  <c r="D109" i="6"/>
  <c r="H109" i="6"/>
  <c r="L109" i="6"/>
  <c r="P109" i="6"/>
  <c r="D118" i="6"/>
  <c r="H118" i="6"/>
  <c r="L118" i="6"/>
  <c r="P118" i="6"/>
  <c r="D126" i="6"/>
  <c r="H126" i="6"/>
  <c r="L126" i="6"/>
  <c r="P126" i="6"/>
  <c r="D135" i="6"/>
  <c r="H135" i="6"/>
  <c r="L135" i="6"/>
  <c r="P135" i="6"/>
  <c r="D144" i="6"/>
  <c r="H144" i="6"/>
  <c r="L144" i="6"/>
  <c r="P144" i="6"/>
  <c r="D155" i="6"/>
  <c r="H155" i="6"/>
  <c r="L155" i="6"/>
  <c r="P155" i="6"/>
  <c r="D164" i="6"/>
  <c r="H164" i="6"/>
  <c r="L164" i="6"/>
  <c r="P164" i="6"/>
  <c r="O13" i="6"/>
  <c r="O19" i="6" s="1"/>
  <c r="Q7" i="1"/>
  <c r="Q15" i="1"/>
  <c r="Q27" i="1"/>
  <c r="Q33" i="1"/>
  <c r="Q35" i="1"/>
  <c r="Q37" i="1"/>
  <c r="Q42" i="1"/>
  <c r="Q44" i="1"/>
  <c r="Q46" i="1"/>
  <c r="Q51" i="1"/>
  <c r="Q53" i="1"/>
  <c r="Q55" i="1"/>
  <c r="Q60" i="1"/>
  <c r="Q62" i="1"/>
  <c r="Q64" i="1"/>
  <c r="Q69" i="1"/>
  <c r="Q71" i="1"/>
  <c r="Q73" i="1"/>
  <c r="Q77" i="1"/>
  <c r="Q79" i="1"/>
  <c r="Q81" i="1"/>
  <c r="Q86" i="1"/>
  <c r="Q88" i="1"/>
  <c r="Q90" i="1"/>
  <c r="Q95" i="1"/>
  <c r="Q97" i="1"/>
  <c r="Q99" i="1"/>
  <c r="Q104" i="1"/>
  <c r="Q106" i="1"/>
  <c r="Q108" i="1"/>
  <c r="Q113" i="1"/>
  <c r="Q115" i="1"/>
  <c r="Q117" i="1"/>
  <c r="Q121" i="1"/>
  <c r="Q123" i="1"/>
  <c r="Q125" i="1"/>
  <c r="Q130" i="1"/>
  <c r="Q132" i="1"/>
  <c r="Q134" i="1"/>
  <c r="Q139" i="1"/>
  <c r="Q141" i="1"/>
  <c r="Q143" i="1"/>
  <c r="Q150" i="1"/>
  <c r="Q152" i="1"/>
  <c r="Q154" i="1"/>
  <c r="Q159" i="1"/>
  <c r="Q161" i="1"/>
  <c r="Q163" i="1"/>
  <c r="Q32" i="1"/>
  <c r="Q34" i="1"/>
  <c r="Q36" i="1"/>
  <c r="Q41" i="1"/>
  <c r="Q43" i="1"/>
  <c r="Q45" i="1"/>
  <c r="Q50" i="1"/>
  <c r="Q52" i="1"/>
  <c r="Q54" i="1"/>
  <c r="Q59" i="1"/>
  <c r="Q61" i="1"/>
  <c r="Q63" i="1"/>
  <c r="Q68" i="1"/>
  <c r="Q70" i="1"/>
  <c r="Q72" i="1"/>
  <c r="Q120" i="1"/>
  <c r="Q122" i="1"/>
  <c r="Q124" i="1"/>
  <c r="Q129" i="1"/>
  <c r="Q131" i="1"/>
  <c r="Q133" i="1"/>
  <c r="Q138" i="1"/>
  <c r="Q140" i="1"/>
  <c r="Q142" i="1"/>
  <c r="Q149" i="1"/>
  <c r="Q151" i="1"/>
  <c r="Q153" i="1"/>
  <c r="Q158" i="1"/>
  <c r="Q160" i="1"/>
  <c r="Q162" i="1"/>
  <c r="Q10" i="1"/>
  <c r="Q9" i="1"/>
  <c r="Q28" i="1"/>
  <c r="Q24" i="1"/>
  <c r="Q5" i="1"/>
  <c r="Q12" i="1"/>
  <c r="Q14" i="1"/>
  <c r="Q18" i="1"/>
  <c r="Q20" i="1"/>
  <c r="Q11" i="6" l="1"/>
  <c r="M146" i="6"/>
  <c r="M166" i="6" s="1"/>
  <c r="M177" i="6" s="1"/>
  <c r="M182" i="6" s="1"/>
  <c r="J146" i="6"/>
  <c r="J166" i="6" s="1"/>
  <c r="J177" i="6" s="1"/>
  <c r="J182" i="6" s="1"/>
  <c r="J192" i="6" s="1"/>
  <c r="J196" i="6" s="1"/>
  <c r="J200" i="6" s="1"/>
  <c r="F146" i="6"/>
  <c r="F166" i="6" s="1"/>
  <c r="F177" i="6" s="1"/>
  <c r="F182" i="6" s="1"/>
  <c r="N146" i="6"/>
  <c r="N166" i="6" s="1"/>
  <c r="N177" i="6" s="1"/>
  <c r="N182" i="6" s="1"/>
  <c r="I146" i="6"/>
  <c r="I166" i="6" s="1"/>
  <c r="I177" i="6" s="1"/>
  <c r="I182" i="6" s="1"/>
  <c r="E146" i="6"/>
  <c r="E166" i="6" s="1"/>
  <c r="E177" i="6" s="1"/>
  <c r="E182" i="6" s="1"/>
  <c r="Q164" i="6"/>
  <c r="Q74" i="6"/>
  <c r="Q65" i="6"/>
  <c r="Q56" i="6"/>
  <c r="Q38" i="6"/>
  <c r="K146" i="6"/>
  <c r="K166" i="6" s="1"/>
  <c r="K177" i="6" s="1"/>
  <c r="K182" i="6" s="1"/>
  <c r="L146" i="6"/>
  <c r="L166" i="6" s="1"/>
  <c r="L177" i="6" s="1"/>
  <c r="L182" i="6" s="1"/>
  <c r="Q4" i="6"/>
  <c r="C13" i="6"/>
  <c r="Q155" i="6"/>
  <c r="Q144" i="6"/>
  <c r="C118" i="6"/>
  <c r="Q118" i="6" s="1"/>
  <c r="Q112" i="6"/>
  <c r="C91" i="6"/>
  <c r="Q91" i="6" s="1"/>
  <c r="Q85" i="6"/>
  <c r="H146" i="6"/>
  <c r="H166" i="6" s="1"/>
  <c r="H177" i="6" s="1"/>
  <c r="H182" i="6" s="1"/>
  <c r="G146" i="6"/>
  <c r="G166" i="6" s="1"/>
  <c r="G177" i="6" s="1"/>
  <c r="G182" i="6" s="1"/>
  <c r="C109" i="6"/>
  <c r="Q109" i="6" s="1"/>
  <c r="Q103" i="6"/>
  <c r="Q47" i="6"/>
  <c r="K192" i="6"/>
  <c r="K196" i="6" s="1"/>
  <c r="K200" i="6" s="1"/>
  <c r="D146" i="6"/>
  <c r="D166" i="6" s="1"/>
  <c r="D177" i="6" s="1"/>
  <c r="D182" i="6" s="1"/>
  <c r="I192" i="6"/>
  <c r="I196" i="6" s="1"/>
  <c r="I200" i="6" s="1"/>
  <c r="C82" i="6"/>
  <c r="Q82" i="6" s="1"/>
  <c r="Q76" i="6"/>
  <c r="P146" i="6"/>
  <c r="P166" i="6" s="1"/>
  <c r="P177" i="6" s="1"/>
  <c r="P182" i="6" s="1"/>
  <c r="M192" i="6"/>
  <c r="M196" i="6" s="1"/>
  <c r="M200" i="6" s="1"/>
  <c r="O146" i="6"/>
  <c r="O166" i="6" s="1"/>
  <c r="O177" i="6" s="1"/>
  <c r="O182" i="6" s="1"/>
  <c r="Q135" i="6"/>
  <c r="Q126" i="6"/>
  <c r="C100" i="6"/>
  <c r="Q100" i="6" s="1"/>
  <c r="Q94" i="6"/>
  <c r="P109" i="1"/>
  <c r="P126" i="1"/>
  <c r="P135" i="1"/>
  <c r="P144" i="1"/>
  <c r="P155" i="1"/>
  <c r="P164" i="1"/>
  <c r="P175" i="1"/>
  <c r="F192" i="6" l="1"/>
  <c r="F196" i="6" s="1"/>
  <c r="F200" i="6" s="1"/>
  <c r="E192" i="6"/>
  <c r="E196" i="6" s="1"/>
  <c r="E200" i="6" s="1"/>
  <c r="N192" i="6"/>
  <c r="N196" i="6" s="1"/>
  <c r="N200" i="6" s="1"/>
  <c r="M198" i="6"/>
  <c r="D192" i="6"/>
  <c r="D196" i="6" s="1"/>
  <c r="D200" i="6" s="1"/>
  <c r="G192" i="6"/>
  <c r="G196" i="6" s="1"/>
  <c r="C146" i="6"/>
  <c r="I198" i="6"/>
  <c r="P192" i="6"/>
  <c r="P196" i="6" s="1"/>
  <c r="P200" i="6" s="1"/>
  <c r="J198" i="6"/>
  <c r="C19" i="6"/>
  <c r="Q19" i="6" s="1"/>
  <c r="Q13" i="6"/>
  <c r="H192" i="6"/>
  <c r="H196" i="6" s="1"/>
  <c r="H200" i="6" s="1"/>
  <c r="O192" i="6"/>
  <c r="O196" i="6" s="1"/>
  <c r="O200" i="6" s="1"/>
  <c r="K198" i="6"/>
  <c r="L192" i="6"/>
  <c r="L196" i="6" s="1"/>
  <c r="L200" i="6" s="1"/>
  <c r="P38" i="1"/>
  <c r="P74" i="1"/>
  <c r="P56" i="1"/>
  <c r="P100" i="1"/>
  <c r="P91" i="1"/>
  <c r="P82" i="1"/>
  <c r="P47" i="1"/>
  <c r="P118" i="1"/>
  <c r="P65" i="1"/>
  <c r="P29" i="1"/>
  <c r="P11" i="1"/>
  <c r="E198" i="6" l="1"/>
  <c r="F198" i="6"/>
  <c r="D198" i="6"/>
  <c r="N198" i="6"/>
  <c r="G200" i="6"/>
  <c r="G198" i="6"/>
  <c r="O198" i="6"/>
  <c r="P198" i="6"/>
  <c r="L198" i="6"/>
  <c r="Q146" i="6"/>
  <c r="H198" i="6"/>
  <c r="P13" i="1"/>
  <c r="P19" i="1" s="1"/>
  <c r="P146" i="1"/>
  <c r="P166" i="1" s="1"/>
  <c r="P177" i="1" l="1"/>
  <c r="P182" i="1" s="1"/>
  <c r="P192" i="1" s="1"/>
  <c r="P196" i="1" l="1"/>
  <c r="P198" i="1" s="1"/>
  <c r="P200" i="1" l="1"/>
  <c r="N175" i="1" l="1"/>
  <c r="M175" i="1"/>
  <c r="L175" i="1"/>
  <c r="K175" i="1"/>
  <c r="J175" i="1"/>
  <c r="I175" i="1"/>
  <c r="H175" i="1"/>
  <c r="G175" i="1"/>
  <c r="F175" i="1"/>
  <c r="E175" i="1"/>
  <c r="D175" i="1"/>
  <c r="C175" i="1"/>
  <c r="N47" i="1"/>
  <c r="M47" i="1"/>
  <c r="L47" i="1"/>
  <c r="K47" i="1"/>
  <c r="J47" i="1"/>
  <c r="I47" i="1"/>
  <c r="H47" i="1"/>
  <c r="G47" i="1"/>
  <c r="F47" i="1"/>
  <c r="E47" i="1"/>
  <c r="D47" i="1"/>
  <c r="C47" i="1"/>
  <c r="N38" i="1"/>
  <c r="M38" i="1"/>
  <c r="L38" i="1"/>
  <c r="K38" i="1"/>
  <c r="J38" i="1"/>
  <c r="I38" i="1"/>
  <c r="H38" i="1"/>
  <c r="G38" i="1"/>
  <c r="F38" i="1"/>
  <c r="E38" i="1"/>
  <c r="D38" i="1"/>
  <c r="C38" i="1"/>
  <c r="N29" i="1"/>
  <c r="M29" i="1"/>
  <c r="L29" i="1"/>
  <c r="K29" i="1"/>
  <c r="J29" i="1"/>
  <c r="I29" i="1"/>
  <c r="H29" i="1"/>
  <c r="G29" i="1"/>
  <c r="F29" i="1"/>
  <c r="E29" i="1"/>
  <c r="D29" i="1"/>
  <c r="N11" i="1"/>
  <c r="M11" i="1"/>
  <c r="L11" i="1"/>
  <c r="K11" i="1"/>
  <c r="J11" i="1"/>
  <c r="I11" i="1"/>
  <c r="H11" i="1"/>
  <c r="G11" i="1"/>
  <c r="F11" i="1"/>
  <c r="E11" i="1"/>
  <c r="D11" i="1"/>
  <c r="C11" i="1"/>
  <c r="Q11" i="1" l="1"/>
  <c r="Q164" i="1"/>
  <c r="Q56" i="1"/>
  <c r="Q91" i="1"/>
  <c r="Q126" i="1"/>
  <c r="Q65" i="1"/>
  <c r="Q100" i="1"/>
  <c r="Q135" i="1"/>
  <c r="Q175" i="1"/>
  <c r="Q38" i="1"/>
  <c r="Q74" i="1"/>
  <c r="Q109" i="1"/>
  <c r="Q144" i="1"/>
  <c r="Q47" i="1"/>
  <c r="Q82" i="1"/>
  <c r="Q118" i="1"/>
  <c r="Q155" i="1"/>
  <c r="E13" i="1"/>
  <c r="E19" i="1" s="1"/>
  <c r="C13" i="1"/>
  <c r="G13" i="1"/>
  <c r="G19" i="1" s="1"/>
  <c r="K13" i="1"/>
  <c r="K19" i="1" s="1"/>
  <c r="D13" i="1"/>
  <c r="D19" i="1" s="1"/>
  <c r="H13" i="1"/>
  <c r="H19" i="1" s="1"/>
  <c r="L13" i="1"/>
  <c r="L19" i="1" s="1"/>
  <c r="I13" i="1"/>
  <c r="I19" i="1" s="1"/>
  <c r="M13" i="1"/>
  <c r="M19" i="1" s="1"/>
  <c r="F13" i="1"/>
  <c r="F19" i="1" s="1"/>
  <c r="N13" i="1"/>
  <c r="N19" i="1" s="1"/>
  <c r="J13" i="1"/>
  <c r="J19" i="1" s="1"/>
  <c r="H166" i="1"/>
  <c r="I166" i="1"/>
  <c r="M166" i="1"/>
  <c r="G166" i="1"/>
  <c r="K166" i="1"/>
  <c r="L166" i="1"/>
  <c r="E166" i="1"/>
  <c r="D166" i="1"/>
  <c r="F166" i="1"/>
  <c r="J166" i="1"/>
  <c r="N166" i="1"/>
  <c r="Q146" i="1" l="1"/>
  <c r="C19" i="1"/>
  <c r="Q19" i="1" s="1"/>
  <c r="Q13" i="1"/>
  <c r="D177" i="1"/>
  <c r="D182" i="1" s="1"/>
  <c r="D192" i="1" s="1"/>
  <c r="I177" i="1"/>
  <c r="I182" i="1" s="1"/>
  <c r="I192" i="1" s="1"/>
  <c r="N177" i="1"/>
  <c r="J177" i="1"/>
  <c r="J182" i="1" s="1"/>
  <c r="J192" i="1" s="1"/>
  <c r="K177" i="1"/>
  <c r="K182" i="1" s="1"/>
  <c r="K192" i="1" s="1"/>
  <c r="H177" i="1"/>
  <c r="H182" i="1" s="1"/>
  <c r="H192" i="1" s="1"/>
  <c r="E177" i="1"/>
  <c r="E182" i="1" s="1"/>
  <c r="F177" i="1"/>
  <c r="F182" i="1" s="1"/>
  <c r="G177" i="1"/>
  <c r="G182" i="1" s="1"/>
  <c r="G192" i="1" s="1"/>
  <c r="L177" i="1"/>
  <c r="L182" i="1" s="1"/>
  <c r="M177" i="1"/>
  <c r="M182" i="1" s="1"/>
  <c r="M192" i="1" s="1"/>
  <c r="N182" i="1"/>
  <c r="N192" i="1" s="1"/>
  <c r="J196" i="1" l="1"/>
  <c r="J200" i="1" s="1"/>
  <c r="H196" i="1"/>
  <c r="H200" i="1" s="1"/>
  <c r="N196" i="1"/>
  <c r="N200" i="1" s="1"/>
  <c r="E192" i="1"/>
  <c r="E196" i="1" s="1"/>
  <c r="M196" i="1"/>
  <c r="M200" i="1" s="1"/>
  <c r="K196" i="1"/>
  <c r="K200" i="1" s="1"/>
  <c r="D196" i="1"/>
  <c r="D200" i="1" s="1"/>
  <c r="G196" i="1"/>
  <c r="G200" i="1" s="1"/>
  <c r="I196" i="1"/>
  <c r="I200" i="1" s="1"/>
  <c r="L192" i="1"/>
  <c r="L196" i="1" s="1"/>
  <c r="F192" i="1"/>
  <c r="F196" i="1" s="1"/>
  <c r="J198" i="1" l="1"/>
  <c r="I198" i="1"/>
  <c r="N198" i="1"/>
  <c r="K198" i="1"/>
  <c r="D198" i="1"/>
  <c r="H198" i="1"/>
  <c r="F200" i="1"/>
  <c r="F198" i="1"/>
  <c r="E200" i="1"/>
  <c r="E198" i="1"/>
  <c r="L200" i="1"/>
  <c r="L198" i="1"/>
  <c r="G198" i="1"/>
  <c r="M198" i="1"/>
  <c r="C29" i="1" l="1"/>
  <c r="C23" i="6"/>
  <c r="Q23" i="6" l="1"/>
  <c r="C29" i="6"/>
  <c r="C166" i="1"/>
  <c r="Q29" i="1"/>
  <c r="C177" i="1" l="1"/>
  <c r="Q166" i="1"/>
  <c r="Q29" i="6"/>
  <c r="C166" i="6"/>
  <c r="Q166" i="6" l="1"/>
  <c r="C177" i="6"/>
  <c r="Q177" i="1"/>
  <c r="C182" i="1"/>
  <c r="C192" i="1" s="1"/>
  <c r="Q192" i="1" s="1"/>
  <c r="Q177" i="6" l="1"/>
  <c r="C182" i="6"/>
  <c r="C196" i="1"/>
  <c r="Q182" i="1"/>
  <c r="Q182" i="6" l="1"/>
  <c r="C200" i="1"/>
  <c r="Q196" i="1"/>
  <c r="Q200" i="1" s="1"/>
  <c r="C198" i="1"/>
  <c r="Q198" i="1" s="1"/>
  <c r="C192" i="6"/>
  <c r="Q192" i="6" s="1"/>
  <c r="C196" i="6" l="1"/>
  <c r="Q196" i="6" l="1"/>
  <c r="Q200" i="6" s="1"/>
  <c r="C200" i="6"/>
  <c r="C198" i="6"/>
  <c r="Q198" i="6" s="1"/>
</calcChain>
</file>

<file path=xl/sharedStrings.xml><?xml version="1.0" encoding="utf-8"?>
<sst xmlns="http://schemas.openxmlformats.org/spreadsheetml/2006/main" count="10631" uniqueCount="856">
  <si>
    <t>Object
Source</t>
  </si>
  <si>
    <t>TOTAL</t>
  </si>
  <si>
    <t>Beginning Fund Balance
(Includes All Reserves)</t>
  </si>
  <si>
    <t>Revenues</t>
  </si>
  <si>
    <t>Local Sources</t>
  </si>
  <si>
    <t>1000 - 1999</t>
  </si>
  <si>
    <t>Intermediate Sources</t>
  </si>
  <si>
    <t>2000 - 2999</t>
  </si>
  <si>
    <t>State Sources</t>
  </si>
  <si>
    <t>3000 - 3999</t>
  </si>
  <si>
    <t>Federal Sources</t>
  </si>
  <si>
    <t>4000 - 4999</t>
  </si>
  <si>
    <t>Total Revenues</t>
  </si>
  <si>
    <t>Total Beginning Fund Balance and Reserves</t>
  </si>
  <si>
    <t xml:space="preserve">      </t>
  </si>
  <si>
    <t>Total Allocations To/From Other Funds</t>
  </si>
  <si>
    <t>5600,5700, 5800</t>
  </si>
  <si>
    <t>Transfers To/From Other Funds</t>
  </si>
  <si>
    <t>5200 - 5300</t>
  </si>
  <si>
    <t xml:space="preserve">Other Sources </t>
  </si>
  <si>
    <t>5100,5400, 5500,5900, 5990, 5991</t>
  </si>
  <si>
    <t>Available  Beginning Fund Balance &amp; Revenues (Plus Or Minus (If Revenue) Allocations And Transfers)</t>
  </si>
  <si>
    <t>Expenditures</t>
  </si>
  <si>
    <t>Instruction - Program 0010 to 2099</t>
  </si>
  <si>
    <t>Salaries</t>
  </si>
  <si>
    <t>0100</t>
  </si>
  <si>
    <t>Employee Benefits</t>
  </si>
  <si>
    <t>0200</t>
  </si>
  <si>
    <t>Purchased Services</t>
  </si>
  <si>
    <t>0300,0400, 0500</t>
  </si>
  <si>
    <t>Supplies and Materials</t>
  </si>
  <si>
    <t>0600</t>
  </si>
  <si>
    <t>Property</t>
  </si>
  <si>
    <t>0700</t>
  </si>
  <si>
    <t>Other</t>
  </si>
  <si>
    <t>0800, 0900</t>
  </si>
  <si>
    <t>Total Instruction</t>
  </si>
  <si>
    <t>Supporting Services</t>
  </si>
  <si>
    <t>Students - Program 2100</t>
  </si>
  <si>
    <t>Total Students</t>
  </si>
  <si>
    <t>Instructional Staff - Program 2200</t>
  </si>
  <si>
    <t>Total Instructional Staff</t>
  </si>
  <si>
    <t>General Administration - Program 2300, including Program 2303 and 2304</t>
  </si>
  <si>
    <t>Total School Administration</t>
  </si>
  <si>
    <t>School Administration - Program 2400</t>
  </si>
  <si>
    <t>Business Services - Program 2500, including Program 2501</t>
  </si>
  <si>
    <t>Total Business Services</t>
  </si>
  <si>
    <t>Operations and Maintenance - Program 2600</t>
  </si>
  <si>
    <t>Total Operations and Maintenance</t>
  </si>
  <si>
    <t>Student Transportation - Program 2700</t>
  </si>
  <si>
    <t>Total Student Transportation</t>
  </si>
  <si>
    <t>Central Support - Program 2800, including Program 2801</t>
  </si>
  <si>
    <t>Total Central Support</t>
  </si>
  <si>
    <t>Other Support - Program 2900</t>
  </si>
  <si>
    <t>Total Other Support</t>
  </si>
  <si>
    <t>Food Service Operations - Program 3100</t>
  </si>
  <si>
    <t>Enterprise Operations - Program 3200</t>
  </si>
  <si>
    <t>Total Enterprise Operations</t>
  </si>
  <si>
    <t>Community Services - Program 3300</t>
  </si>
  <si>
    <t>Total Community Services</t>
  </si>
  <si>
    <t>Education for Adults - Program 3400</t>
  </si>
  <si>
    <t>Total Education for Adults Services</t>
  </si>
  <si>
    <t>Total Supporting Services</t>
  </si>
  <si>
    <t>Property - Program 4000</t>
  </si>
  <si>
    <t>Total Property</t>
  </si>
  <si>
    <t>Other Uses - Program 5000s - including Transfers Out and/or Allocations Out as an expenditure</t>
  </si>
  <si>
    <t>Total Other Uses</t>
  </si>
  <si>
    <t>Total Expenditures</t>
  </si>
  <si>
    <t>APPROPRIATED RESERVES</t>
  </si>
  <si>
    <t>Other Reserved Fund Balance (9900)</t>
  </si>
  <si>
    <t>0840</t>
  </si>
  <si>
    <t>Other Restricted Reserves (932X)</t>
  </si>
  <si>
    <t>Reserved Fund Balance (9100)</t>
  </si>
  <si>
    <t>District Emergency Reserve (9315)</t>
  </si>
  <si>
    <t>Reserve for TABOR 3% (9321)</t>
  </si>
  <si>
    <t>Reserve for TABOR - Multi-Year Obligations (9322)</t>
  </si>
  <si>
    <t>Total Reservies</t>
  </si>
  <si>
    <t>Total Expenditures and Reserves</t>
  </si>
  <si>
    <t>BUDGETED ENDING FUND BALANCE</t>
  </si>
  <si>
    <t xml:space="preserve">   Non-spendable fund balance  (9900)</t>
  </si>
  <si>
    <t>6710</t>
  </si>
  <si>
    <t xml:space="preserve">   Restricted fund balance (9990)</t>
  </si>
  <si>
    <t>6720</t>
  </si>
  <si>
    <t xml:space="preserve">   TABOR 3% emergency reserve (9321)</t>
  </si>
  <si>
    <t>6721</t>
  </si>
  <si>
    <t xml:space="preserve">   TABOR multi year obligations (9322)</t>
  </si>
  <si>
    <t>6722</t>
  </si>
  <si>
    <t xml:space="preserve">   District emergency reserve (letter of credit or real estate) (9323)</t>
  </si>
  <si>
    <t>6723</t>
  </si>
  <si>
    <t xml:space="preserve">   Colorado Preschool Program (CPP) (9324)</t>
  </si>
  <si>
    <t>6724</t>
  </si>
  <si>
    <t xml:space="preserve">   Full day kindergarten reserve (9325)</t>
  </si>
  <si>
    <t>6725</t>
  </si>
  <si>
    <t xml:space="preserve">   Risk-related / restricted capital reserve (9326)</t>
  </si>
  <si>
    <t>6726</t>
  </si>
  <si>
    <t xml:space="preserve">   BEST capital renewal reserve (9327)</t>
  </si>
  <si>
    <t>6727</t>
  </si>
  <si>
    <t xml:space="preserve">   Committed fund balance (9900)</t>
  </si>
  <si>
    <t>6750</t>
  </si>
  <si>
    <t xml:space="preserve">   Committed fund balance (15% limit) (9200)</t>
  </si>
  <si>
    <t xml:space="preserve">   Assigned fund balance (9900)</t>
  </si>
  <si>
    <t>6760</t>
  </si>
  <si>
    <t xml:space="preserve">   Unassigned fund balance (9900)</t>
  </si>
  <si>
    <t>6770</t>
  </si>
  <si>
    <t xml:space="preserve">   Net investment in capital assets (9900)</t>
  </si>
  <si>
    <t>6790</t>
  </si>
  <si>
    <t xml:space="preserve">   Restricted net position (9900)</t>
  </si>
  <si>
    <t>6791</t>
  </si>
  <si>
    <t xml:space="preserve">   Unrestricted net position (9900)</t>
  </si>
  <si>
    <t>6792</t>
  </si>
  <si>
    <t>Total Ending Fund Balance</t>
  </si>
  <si>
    <t>Total Available Beginning Fund Balance &amp; Revenues Less Total Expenditures &amp; Reserves Less Ending Fund Balance (Shall Equal Zero (0))</t>
  </si>
  <si>
    <t>Use of a portion of beginning fund balance resolution required?</t>
  </si>
  <si>
    <t>Green Valley Ranch MS</t>
  </si>
  <si>
    <t>Green Valley Ranch HS</t>
  </si>
  <si>
    <t>Cole MS</t>
  </si>
  <si>
    <t>Cole HS</t>
  </si>
  <si>
    <t>College View MS</t>
  </si>
  <si>
    <t>College View HS</t>
  </si>
  <si>
    <t>Byers MS</t>
  </si>
  <si>
    <t>Byers HS</t>
  </si>
  <si>
    <t>Conservatory Green MS</t>
  </si>
  <si>
    <t>Conservatory Green HS</t>
  </si>
  <si>
    <t>Noel MS</t>
  </si>
  <si>
    <t>School</t>
  </si>
  <si>
    <t>ObjectTitle</t>
  </si>
  <si>
    <t>ProgramTitle</t>
  </si>
  <si>
    <t>GrantTitle</t>
  </si>
  <si>
    <t>ObjProg</t>
  </si>
  <si>
    <t>CDE Row</t>
  </si>
  <si>
    <t>Object</t>
  </si>
  <si>
    <t>Program</t>
  </si>
  <si>
    <t>Job Class</t>
  </si>
  <si>
    <t>Grant</t>
  </si>
  <si>
    <t>BudgetAmount</t>
  </si>
  <si>
    <t>English</t>
  </si>
  <si>
    <t>39540500</t>
  </si>
  <si>
    <t>0500</t>
  </si>
  <si>
    <t>Fund</t>
  </si>
  <si>
    <t>DPS</t>
  </si>
  <si>
    <t>Adaptive Projected NI</t>
  </si>
  <si>
    <t>Montview MS</t>
  </si>
  <si>
    <t>Montview HS</t>
  </si>
  <si>
    <t>Elevate High School</t>
  </si>
  <si>
    <t>FY2022-2023 SUMMARY BUDGET</t>
  </si>
  <si>
    <t>FY2022-2023 PROJECTED PUPIL COUNT</t>
  </si>
  <si>
    <t>100</t>
  </si>
  <si>
    <t>0010 - Student Resource Fee</t>
  </si>
  <si>
    <t>0010</t>
  </si>
  <si>
    <t>Student Resource Fee</t>
  </si>
  <si>
    <t>0020</t>
  </si>
  <si>
    <t>17000020</t>
  </si>
  <si>
    <t>0020 - Tech Damage Fees</t>
  </si>
  <si>
    <t>Tech Damage Fees</t>
  </si>
  <si>
    <t>17001600</t>
  </si>
  <si>
    <t>0040 - School Fundraising</t>
  </si>
  <si>
    <t>0040</t>
  </si>
  <si>
    <t>School Fundraising</t>
  </si>
  <si>
    <t>17001900</t>
  </si>
  <si>
    <t>0070 - Per Pupil Revenue</t>
  </si>
  <si>
    <t>0070</t>
  </si>
  <si>
    <t>Per Pupil Revenue</t>
  </si>
  <si>
    <t>57100020</t>
  </si>
  <si>
    <t>0072 - CARES Act Funding</t>
  </si>
  <si>
    <t>0072</t>
  </si>
  <si>
    <t>CARES Act Funding</t>
  </si>
  <si>
    <t>49540020</t>
  </si>
  <si>
    <t>0080 - Capital Construction</t>
  </si>
  <si>
    <t>0080</t>
  </si>
  <si>
    <t>Capital Construction</t>
  </si>
  <si>
    <t>39540020</t>
  </si>
  <si>
    <t>0090 - Title I</t>
  </si>
  <si>
    <t>0090</t>
  </si>
  <si>
    <t>Title I</t>
  </si>
  <si>
    <t>0100 - Title II</t>
  </si>
  <si>
    <t>Title II</t>
  </si>
  <si>
    <t>49542200</t>
  </si>
  <si>
    <t>0110 - Title III</t>
  </si>
  <si>
    <t>0110</t>
  </si>
  <si>
    <t>Title III</t>
  </si>
  <si>
    <t>0115 - Title IV</t>
  </si>
  <si>
    <t>0115</t>
  </si>
  <si>
    <t>Title IV</t>
  </si>
  <si>
    <t>0121 - ELPA - Traditional Program</t>
  </si>
  <si>
    <t>0121</t>
  </si>
  <si>
    <t>ELPA - Traditional Program</t>
  </si>
  <si>
    <t>0122 - ELPA - Support Program</t>
  </si>
  <si>
    <t>0122</t>
  </si>
  <si>
    <t>ELPA - Support Program</t>
  </si>
  <si>
    <t>0150 - Center Program</t>
  </si>
  <si>
    <t>0150</t>
  </si>
  <si>
    <t>Center Program</t>
  </si>
  <si>
    <t>19001700</t>
  </si>
  <si>
    <t>0155 - Gifted and Talented</t>
  </si>
  <si>
    <t>0155</t>
  </si>
  <si>
    <t>Gifted and Talented</t>
  </si>
  <si>
    <t>39540070</t>
  </si>
  <si>
    <t>0160 - E-Rate Program</t>
  </si>
  <si>
    <t>0160</t>
  </si>
  <si>
    <t>E-Rate Program</t>
  </si>
  <si>
    <t>49541600</t>
  </si>
  <si>
    <t>0175 - Technology Bond</t>
  </si>
  <si>
    <t>0175</t>
  </si>
  <si>
    <t>Technology Bond</t>
  </si>
  <si>
    <t>19001600</t>
  </si>
  <si>
    <t>0180 - 1998 Mill Levy Literacy</t>
  </si>
  <si>
    <t>0180</t>
  </si>
  <si>
    <t>1998 Mill Levy Literacy</t>
  </si>
  <si>
    <t>19540500</t>
  </si>
  <si>
    <t>0200 - 2003 Mill Levy High School Graduation</t>
  </si>
  <si>
    <t>2003 Mill Levy High School Graduation</t>
  </si>
  <si>
    <t>0030</t>
  </si>
  <si>
    <t>19540030</t>
  </si>
  <si>
    <t>0240 - 2012 Mill Levy Enrichment</t>
  </si>
  <si>
    <t>0240</t>
  </si>
  <si>
    <t>2012 Mill Levy Enrichment</t>
  </si>
  <si>
    <t>19540020</t>
  </si>
  <si>
    <t>0250 - 2012 Mill Levy Instructional Support</t>
  </si>
  <si>
    <t>0250</t>
  </si>
  <si>
    <t>2012 Mill Levy Instructional Support</t>
  </si>
  <si>
    <t>0260 - 2012 Mill Levy Technology</t>
  </si>
  <si>
    <t>0260</t>
  </si>
  <si>
    <t>2012 Mill Levy Technology</t>
  </si>
  <si>
    <t>1600</t>
  </si>
  <si>
    <t>19541600</t>
  </si>
  <si>
    <t>0270 - 2012 Mill Levy Textbooks</t>
  </si>
  <si>
    <t>0270</t>
  </si>
  <si>
    <t>2012 Mill Levy Textbooks</t>
  </si>
  <si>
    <t>0272 - 2016 Mill Levy Technology</t>
  </si>
  <si>
    <t>0272</t>
  </si>
  <si>
    <t>2016 Mill Levy Technology</t>
  </si>
  <si>
    <t>0273 - 2016 Mill Levy Great Teachers</t>
  </si>
  <si>
    <t>0273</t>
  </si>
  <si>
    <t>2016 Mill Levy Great Teachers</t>
  </si>
  <si>
    <t>0274 - 2016 Mill Levy Whole Child</t>
  </si>
  <si>
    <t>0274</t>
  </si>
  <si>
    <t>2016 Mill Levy Whole Child</t>
  </si>
  <si>
    <t>0275 - Mill Levy Equalization</t>
  </si>
  <si>
    <t>0275</t>
  </si>
  <si>
    <t>Mill Levy Equalization</t>
  </si>
  <si>
    <t>0276 - 2020 Mill Levy</t>
  </si>
  <si>
    <t>0276</t>
  </si>
  <si>
    <t>2020 Mill Levy</t>
  </si>
  <si>
    <t>0312 - Staffing Reimbursement</t>
  </si>
  <si>
    <t>0312</t>
  </si>
  <si>
    <t>Staffing Reimbursement</t>
  </si>
  <si>
    <t>2500</t>
  </si>
  <si>
    <t>19702500</t>
  </si>
  <si>
    <t>0331 - Instructional Salaries</t>
  </si>
  <si>
    <t>0331</t>
  </si>
  <si>
    <t>Instructional Salaries</t>
  </si>
  <si>
    <t>01101300</t>
  </si>
  <si>
    <t>0332 - Administration Salaries</t>
  </si>
  <si>
    <t>0332</t>
  </si>
  <si>
    <t>Administration Salaries</t>
  </si>
  <si>
    <t>01102400</t>
  </si>
  <si>
    <t>0340 - Department Chair</t>
  </si>
  <si>
    <t>0340</t>
  </si>
  <si>
    <t>Department Chair</t>
  </si>
  <si>
    <t>01500020</t>
  </si>
  <si>
    <t>0350 - House Leader</t>
  </si>
  <si>
    <t>0350</t>
  </si>
  <si>
    <t>House Leader</t>
  </si>
  <si>
    <t>0360 - Summer School</t>
  </si>
  <si>
    <t>0360</t>
  </si>
  <si>
    <t>Summer School</t>
  </si>
  <si>
    <t>0400 - Substitute Pay</t>
  </si>
  <si>
    <t>0400</t>
  </si>
  <si>
    <t>Substitute Pay</t>
  </si>
  <si>
    <t>0410 - Coaches</t>
  </si>
  <si>
    <t>0410</t>
  </si>
  <si>
    <t>Coaches</t>
  </si>
  <si>
    <t>01501800</t>
  </si>
  <si>
    <t>0420 - Athletic Director Stipend</t>
  </si>
  <si>
    <t>0420</t>
  </si>
  <si>
    <t>Athletic Director Stipend</t>
  </si>
  <si>
    <t>0425 - Gifted &amp; Talented Stipend</t>
  </si>
  <si>
    <t>0425</t>
  </si>
  <si>
    <t>Gifted &amp; Talented Stipend</t>
  </si>
  <si>
    <t>01500090</t>
  </si>
  <si>
    <t>0450 - Misc Stipend</t>
  </si>
  <si>
    <t>0450</t>
  </si>
  <si>
    <t>Misc Stipend</t>
  </si>
  <si>
    <t>0490 - Bonuses</t>
  </si>
  <si>
    <t>0490</t>
  </si>
  <si>
    <t>Bonuses</t>
  </si>
  <si>
    <t>0500 - Technology Lead</t>
  </si>
  <si>
    <t>Technology Lead</t>
  </si>
  <si>
    <t>01501600</t>
  </si>
  <si>
    <t>0520 - FICA</t>
  </si>
  <si>
    <t>0520</t>
  </si>
  <si>
    <t>FICA</t>
  </si>
  <si>
    <t>0222</t>
  </si>
  <si>
    <t>02221300</t>
  </si>
  <si>
    <t>0530 - Medicare</t>
  </si>
  <si>
    <t>0530</t>
  </si>
  <si>
    <t>Medicare</t>
  </si>
  <si>
    <t>0221</t>
  </si>
  <si>
    <t>02211300</t>
  </si>
  <si>
    <t>0540 - State Unemployment Tax</t>
  </si>
  <si>
    <t>0540</t>
  </si>
  <si>
    <t>State Unemployment Tax</t>
  </si>
  <si>
    <t>0215</t>
  </si>
  <si>
    <t>02151300</t>
  </si>
  <si>
    <t>0550 - Denver OPT</t>
  </si>
  <si>
    <t>0550</t>
  </si>
  <si>
    <t>Denver OPT</t>
  </si>
  <si>
    <t>0217</t>
  </si>
  <si>
    <t>02171300</t>
  </si>
  <si>
    <t>0560 - Workman's Comp</t>
  </si>
  <si>
    <t>0560</t>
  </si>
  <si>
    <t>Workman's Comp</t>
  </si>
  <si>
    <t>0218</t>
  </si>
  <si>
    <t>02181300</t>
  </si>
  <si>
    <t>0570 - 401k</t>
  </si>
  <si>
    <t>0570</t>
  </si>
  <si>
    <t>401k</t>
  </si>
  <si>
    <t>02001300</t>
  </si>
  <si>
    <t>0580 - Health Premiums</t>
  </si>
  <si>
    <t>0580</t>
  </si>
  <si>
    <t>Health Premiums</t>
  </si>
  <si>
    <t>0251</t>
  </si>
  <si>
    <t>02511300</t>
  </si>
  <si>
    <t>0590 - Dental/Life/EAP Premiums</t>
  </si>
  <si>
    <t>0590</t>
  </si>
  <si>
    <t>Dental/Life/EAP Premiums</t>
  </si>
  <si>
    <t>0252</t>
  </si>
  <si>
    <t>02521300</t>
  </si>
  <si>
    <t>0610 - Retreat</t>
  </si>
  <si>
    <t>0610</t>
  </si>
  <si>
    <t>Retreat</t>
  </si>
  <si>
    <t>06002200</t>
  </si>
  <si>
    <t>0620 - Staff Food</t>
  </si>
  <si>
    <t>0620</t>
  </si>
  <si>
    <t>Staff Food</t>
  </si>
  <si>
    <t>0630 - Professional Development</t>
  </si>
  <si>
    <t>0630</t>
  </si>
  <si>
    <t>Professional Development</t>
  </si>
  <si>
    <t>0650 - Misc Human Capital</t>
  </si>
  <si>
    <t>0650</t>
  </si>
  <si>
    <t>Misc Human Capital</t>
  </si>
  <si>
    <t>0660 - Postage</t>
  </si>
  <si>
    <t>0660</t>
  </si>
  <si>
    <t>Postage</t>
  </si>
  <si>
    <t>05300020</t>
  </si>
  <si>
    <t>0670 - Copies</t>
  </si>
  <si>
    <t>0670</t>
  </si>
  <si>
    <t>Copies</t>
  </si>
  <si>
    <t>05500020</t>
  </si>
  <si>
    <t>0680 - Paper</t>
  </si>
  <si>
    <t>0680</t>
  </si>
  <si>
    <t>Paper</t>
  </si>
  <si>
    <t>06000020</t>
  </si>
  <si>
    <t>0690 - Office Supplies</t>
  </si>
  <si>
    <t>0690</t>
  </si>
  <si>
    <t>Office Supplies</t>
  </si>
  <si>
    <t>06002400</t>
  </si>
  <si>
    <t>0710 - School Uniforms</t>
  </si>
  <si>
    <t>0710</t>
  </si>
  <si>
    <t>School Uniforms</t>
  </si>
  <si>
    <t>06001900</t>
  </si>
  <si>
    <t>0730 - General Instructional Supplies</t>
  </si>
  <si>
    <t>0730</t>
  </si>
  <si>
    <t>General Instructional Supplies</t>
  </si>
  <si>
    <t>0735 - Visual Culture</t>
  </si>
  <si>
    <t>0735</t>
  </si>
  <si>
    <t>Visual Culture</t>
  </si>
  <si>
    <t>0740 - Advisory</t>
  </si>
  <si>
    <t>0740</t>
  </si>
  <si>
    <t>Advisory</t>
  </si>
  <si>
    <t>0750 - Books</t>
  </si>
  <si>
    <t>0750</t>
  </si>
  <si>
    <t>Books</t>
  </si>
  <si>
    <t>0760 - Art</t>
  </si>
  <si>
    <t>0760</t>
  </si>
  <si>
    <t>Art</t>
  </si>
  <si>
    <t>06000200</t>
  </si>
  <si>
    <t>0770 - English</t>
  </si>
  <si>
    <t>0770</t>
  </si>
  <si>
    <t>06000500</t>
  </si>
  <si>
    <t>0790 - Math</t>
  </si>
  <si>
    <t>0790</t>
  </si>
  <si>
    <t>Math</t>
  </si>
  <si>
    <t>06001100</t>
  </si>
  <si>
    <t>0800 - Science</t>
  </si>
  <si>
    <t>0800</t>
  </si>
  <si>
    <t>Science</t>
  </si>
  <si>
    <t>06001300</t>
  </si>
  <si>
    <t>0810 - Engineering</t>
  </si>
  <si>
    <t>0810</t>
  </si>
  <si>
    <t>Engineering</t>
  </si>
  <si>
    <t>0820 - Social Studies</t>
  </si>
  <si>
    <t>0820</t>
  </si>
  <si>
    <t>Social Studies</t>
  </si>
  <si>
    <t>06001500</t>
  </si>
  <si>
    <t>0830 - Special Education</t>
  </si>
  <si>
    <t>0830</t>
  </si>
  <si>
    <t>Special Education</t>
  </si>
  <si>
    <t>06001700</t>
  </si>
  <si>
    <t>0840 - Elective Supplies</t>
  </si>
  <si>
    <t>Elective Supplies</t>
  </si>
  <si>
    <t>0850 - Student Activities</t>
  </si>
  <si>
    <t>0850</t>
  </si>
  <si>
    <t>Student Activities</t>
  </si>
  <si>
    <t>0851 - Graduation/Continuation</t>
  </si>
  <si>
    <t>0851</t>
  </si>
  <si>
    <t>Graduation/Continuation</t>
  </si>
  <si>
    <t>0854 - Yearbook</t>
  </si>
  <si>
    <t>0854</t>
  </si>
  <si>
    <t>Yearbook</t>
  </si>
  <si>
    <t>0860 - Athletics</t>
  </si>
  <si>
    <t>0860</t>
  </si>
  <si>
    <t>Athletics</t>
  </si>
  <si>
    <t>06001800</t>
  </si>
  <si>
    <t>0870 - District Overhead</t>
  </si>
  <si>
    <t>0870</t>
  </si>
  <si>
    <t>District Overhead</t>
  </si>
  <si>
    <t>0594</t>
  </si>
  <si>
    <t>05942300</t>
  </si>
  <si>
    <t>0880 - District Special Education Fee</t>
  </si>
  <si>
    <t>0880</t>
  </si>
  <si>
    <t>District Special Education Fee</t>
  </si>
  <si>
    <t>05941700</t>
  </si>
  <si>
    <t>0890 - Facility Use Fee</t>
  </si>
  <si>
    <t>0890</t>
  </si>
  <si>
    <t>Facility Use Fee</t>
  </si>
  <si>
    <t>05942600</t>
  </si>
  <si>
    <t>0900 - Transportation</t>
  </si>
  <si>
    <t>0900</t>
  </si>
  <si>
    <t>Transportation</t>
  </si>
  <si>
    <t>05942700</t>
  </si>
  <si>
    <t>0910 - Food Service Contract</t>
  </si>
  <si>
    <t>0910</t>
  </si>
  <si>
    <t>Food Service Contract</t>
  </si>
  <si>
    <t>05943100</t>
  </si>
  <si>
    <t>0941 - Nursing</t>
  </si>
  <si>
    <t>0941</t>
  </si>
  <si>
    <t>Nursing</t>
  </si>
  <si>
    <t>05942134</t>
  </si>
  <si>
    <t>0990 - Teach for America</t>
  </si>
  <si>
    <t>0990</t>
  </si>
  <si>
    <t>Teach for America</t>
  </si>
  <si>
    <t>03502200</t>
  </si>
  <si>
    <t>1000 - Translation Services</t>
  </si>
  <si>
    <t>1000</t>
  </si>
  <si>
    <t>Translation Services</t>
  </si>
  <si>
    <t>0300</t>
  </si>
  <si>
    <t>03000020</t>
  </si>
  <si>
    <t>1010 - CMO Fee</t>
  </si>
  <si>
    <t>1010</t>
  </si>
  <si>
    <t>CMO Fee</t>
  </si>
  <si>
    <t>08102500</t>
  </si>
  <si>
    <t>1020 - Computers</t>
  </si>
  <si>
    <t>1020</t>
  </si>
  <si>
    <t>Computers</t>
  </si>
  <si>
    <t>08101600</t>
  </si>
  <si>
    <t>1030 - Software</t>
  </si>
  <si>
    <t>1030</t>
  </si>
  <si>
    <t>Software</t>
  </si>
  <si>
    <t>1040 - Connectivity</t>
  </si>
  <si>
    <t>1040</t>
  </si>
  <si>
    <t>Connectivity</t>
  </si>
  <si>
    <t>1050 - Technology Consumables</t>
  </si>
  <si>
    <t>1050</t>
  </si>
  <si>
    <t>Technology Consumables</t>
  </si>
  <si>
    <t>1051 - Technology Infrastructure Replacement</t>
  </si>
  <si>
    <t>1051</t>
  </si>
  <si>
    <t>Technology Infrastructure Replacement</t>
  </si>
  <si>
    <t>1070 - Copier Leases</t>
  </si>
  <si>
    <t>1070</t>
  </si>
  <si>
    <t>Copier Leases</t>
  </si>
  <si>
    <t>0442</t>
  </si>
  <si>
    <t>04420020</t>
  </si>
  <si>
    <t>1100 - Furniture and Fixtures</t>
  </si>
  <si>
    <t>1100</t>
  </si>
  <si>
    <t>Furniture and Fixtures</t>
  </si>
  <si>
    <t>0733</t>
  </si>
  <si>
    <t>07332600</t>
  </si>
  <si>
    <t>1130 - Fuel</t>
  </si>
  <si>
    <t>1130</t>
  </si>
  <si>
    <t>Fuel</t>
  </si>
  <si>
    <t>0626</t>
  </si>
  <si>
    <t>06262700</t>
  </si>
  <si>
    <t>157</t>
  </si>
  <si>
    <t>0320 - Misc Revenues</t>
  </si>
  <si>
    <t>0320</t>
  </si>
  <si>
    <t>Misc Revenues</t>
  </si>
  <si>
    <t>1170 - Technology Consumables</t>
  </si>
  <si>
    <t>1170</t>
  </si>
  <si>
    <t>06001600</t>
  </si>
  <si>
    <t>1180 - Software</t>
  </si>
  <si>
    <t>1180</t>
  </si>
  <si>
    <t>05301600</t>
  </si>
  <si>
    <t>1190 - Other Technology Expenses</t>
  </si>
  <si>
    <t>1190</t>
  </si>
  <si>
    <t>Other Technology Expenses</t>
  </si>
  <si>
    <t>1200 - Bank Charges</t>
  </si>
  <si>
    <t>1200</t>
  </si>
  <si>
    <t>Bank Charges</t>
  </si>
  <si>
    <t>0313</t>
  </si>
  <si>
    <t>03132500</t>
  </si>
  <si>
    <t>1230 - Colorado League of Charter Schools</t>
  </si>
  <si>
    <t>1230</t>
  </si>
  <si>
    <t>Colorado League of Charter Schools</t>
  </si>
  <si>
    <t>08102300</t>
  </si>
  <si>
    <t>1120 - Vehicles</t>
  </si>
  <si>
    <t>1120</t>
  </si>
  <si>
    <t>Vehicles</t>
  </si>
  <si>
    <t>0732</t>
  </si>
  <si>
    <t>07322700</t>
  </si>
  <si>
    <t>101</t>
  </si>
  <si>
    <t>0130 - DPS Paraprofessional Reimbursement</t>
  </si>
  <si>
    <t>0130</t>
  </si>
  <si>
    <t>DPS Paraprofessional Reimbursement</t>
  </si>
  <si>
    <t>0170 - PCOPs Credit</t>
  </si>
  <si>
    <t>0170</t>
  </si>
  <si>
    <t>PCOPs Credit</t>
  </si>
  <si>
    <t>19000020</t>
  </si>
  <si>
    <t>0430 - Parent Engagement Coordinator Stipend</t>
  </si>
  <si>
    <t>0430</t>
  </si>
  <si>
    <t>Parent Engagement Coordinator Stipend</t>
  </si>
  <si>
    <t>01500070</t>
  </si>
  <si>
    <t>0600 - PCOPs Penalty</t>
  </si>
  <si>
    <t>PCOPs Penalty</t>
  </si>
  <si>
    <t>0290</t>
  </si>
  <si>
    <t>02901300</t>
  </si>
  <si>
    <t>0895 - Charter Shared Campus Fee</t>
  </si>
  <si>
    <t>0895</t>
  </si>
  <si>
    <t>Charter Shared Campus Fee</t>
  </si>
  <si>
    <t>0980 - Consulting</t>
  </si>
  <si>
    <t>0980</t>
  </si>
  <si>
    <t>Consulting</t>
  </si>
  <si>
    <t>03002200</t>
  </si>
  <si>
    <t>120</t>
  </si>
  <si>
    <t>0521 - Employer PERA Expense</t>
  </si>
  <si>
    <t>0521</t>
  </si>
  <si>
    <t>Employer PERA Expense</t>
  </si>
  <si>
    <t>0230</t>
  </si>
  <si>
    <t>02301300</t>
  </si>
  <si>
    <t>1210 - Misc Expenses</t>
  </si>
  <si>
    <t>1210</t>
  </si>
  <si>
    <t>Misc Expenses</t>
  </si>
  <si>
    <t>170</t>
  </si>
  <si>
    <t>102</t>
  </si>
  <si>
    <t>0390 - ELL Stipend</t>
  </si>
  <si>
    <t>0390</t>
  </si>
  <si>
    <t>ELL Stipend</t>
  </si>
  <si>
    <t>01501700</t>
  </si>
  <si>
    <t>105</t>
  </si>
  <si>
    <t>0720 - Misc Supplies</t>
  </si>
  <si>
    <t>0720</t>
  </si>
  <si>
    <t>Misc Supplies</t>
  </si>
  <si>
    <t>1150 - Facilities Other</t>
  </si>
  <si>
    <t>1150</t>
  </si>
  <si>
    <t>Facilities Other</t>
  </si>
  <si>
    <t>103</t>
  </si>
  <si>
    <t>0780 - Spanish</t>
  </si>
  <si>
    <t>0780</t>
  </si>
  <si>
    <t>Spanish</t>
  </si>
  <si>
    <t>06000600</t>
  </si>
  <si>
    <t>0943 - Database Fee</t>
  </si>
  <si>
    <t>0943</t>
  </si>
  <si>
    <t>Database Fee</t>
  </si>
  <si>
    <t>05942500</t>
  </si>
  <si>
    <t>104</t>
  </si>
  <si>
    <t>1061 - Fundraising Pool Reserve</t>
  </si>
  <si>
    <t>1061</t>
  </si>
  <si>
    <t>Fundraising Pool Reserve</t>
  </si>
  <si>
    <t>08105000</t>
  </si>
  <si>
    <t>0950 - Other</t>
  </si>
  <si>
    <t>0950</t>
  </si>
  <si>
    <t>1160 - Technology System Installation</t>
  </si>
  <si>
    <t>1160</t>
  </si>
  <si>
    <t>Technology System Installation</t>
  </si>
  <si>
    <t>0734</t>
  </si>
  <si>
    <t>07341600</t>
  </si>
  <si>
    <t>107</t>
  </si>
  <si>
    <t>0176 - 1990 APS Mill Levy</t>
  </si>
  <si>
    <t>0176</t>
  </si>
  <si>
    <t>1990 APS Mill Levy</t>
  </si>
  <si>
    <t>0177 - 2008 APS Mill Levy</t>
  </si>
  <si>
    <t>0177</t>
  </si>
  <si>
    <t>2008 APS Mill Levy</t>
  </si>
  <si>
    <t>0178 - 2012 APS Mill Levy</t>
  </si>
  <si>
    <t>0178</t>
  </si>
  <si>
    <t>2012 APS Mill Levy</t>
  </si>
  <si>
    <t>0179 - 2018 APS Mill Levy</t>
  </si>
  <si>
    <t>0179</t>
  </si>
  <si>
    <t>2018 APS Mill Levy</t>
  </si>
  <si>
    <t>0300 - CMO Contribution</t>
  </si>
  <si>
    <t>CMO Contribution</t>
  </si>
  <si>
    <t>121</t>
  </si>
  <si>
    <t>150</t>
  </si>
  <si>
    <t>0190 - 1998 Mill Levy Technology</t>
  </si>
  <si>
    <t>0190</t>
  </si>
  <si>
    <t>1998 Mill Levy Technology</t>
  </si>
  <si>
    <t>0271 - 2016 Mill Levy College &amp; Career</t>
  </si>
  <si>
    <t>0271</t>
  </si>
  <si>
    <t>2016 Mill Levy College &amp; Career</t>
  </si>
  <si>
    <t>0370 - Electives</t>
  </si>
  <si>
    <t>0370</t>
  </si>
  <si>
    <t>Electives</t>
  </si>
  <si>
    <t>01501900</t>
  </si>
  <si>
    <t>0849 - Internships</t>
  </si>
  <si>
    <t>0849</t>
  </si>
  <si>
    <t>Internships</t>
  </si>
  <si>
    <t>0852 - AP Testing</t>
  </si>
  <si>
    <t>0852</t>
  </si>
  <si>
    <t>AP Testing</t>
  </si>
  <si>
    <t>06000030</t>
  </si>
  <si>
    <t>0853 - College Success</t>
  </si>
  <si>
    <t>0853</t>
  </si>
  <si>
    <t>College Success</t>
  </si>
  <si>
    <t>06002100</t>
  </si>
  <si>
    <t>0855 - Senior Projects</t>
  </si>
  <si>
    <t>0855</t>
  </si>
  <si>
    <t>Senior Projects</t>
  </si>
  <si>
    <t>0920 - Principal Account</t>
  </si>
  <si>
    <t>0920</t>
  </si>
  <si>
    <t>Principal Account</t>
  </si>
  <si>
    <t>151</t>
  </si>
  <si>
    <t>152</t>
  </si>
  <si>
    <t>1140 - Facility Improvements/Maintenance</t>
  </si>
  <si>
    <t>1140</t>
  </si>
  <si>
    <t>Facility Improvements/Maintenance</t>
  </si>
  <si>
    <t>06002600</t>
  </si>
  <si>
    <t>153</t>
  </si>
  <si>
    <t>154</t>
  </si>
  <si>
    <t>155</t>
  </si>
  <si>
    <t>0140 - Title V</t>
  </si>
  <si>
    <t>0140</t>
  </si>
  <si>
    <t>Title V</t>
  </si>
  <si>
    <t>0333 - Overtime Pay</t>
  </si>
  <si>
    <t>0333</t>
  </si>
  <si>
    <t>Overtime Pay</t>
  </si>
  <si>
    <t>1080 - Rent</t>
  </si>
  <si>
    <t>1080</t>
  </si>
  <si>
    <t>Rent</t>
  </si>
  <si>
    <t>04422600</t>
  </si>
  <si>
    <t>699</t>
  </si>
  <si>
    <t>5040 - CMO Fee</t>
  </si>
  <si>
    <t>5040</t>
  </si>
  <si>
    <t>19002500</t>
  </si>
  <si>
    <t>5050 - Computers</t>
  </si>
  <si>
    <t>5050</t>
  </si>
  <si>
    <t>5060 - Software</t>
  </si>
  <si>
    <t>5060</t>
  </si>
  <si>
    <t>5070 - Connectivity</t>
  </si>
  <si>
    <t>5070</t>
  </si>
  <si>
    <t>5071 - Technology Consumables</t>
  </si>
  <si>
    <t>5071</t>
  </si>
  <si>
    <t>5072 - Technology Infrastructure Replacement</t>
  </si>
  <si>
    <t>5072</t>
  </si>
  <si>
    <t>5081 - Fundraising Pool Reserve</t>
  </si>
  <si>
    <t>5081</t>
  </si>
  <si>
    <t>19005000</t>
  </si>
  <si>
    <t>5100 - Return on Investment</t>
  </si>
  <si>
    <t>5100</t>
  </si>
  <si>
    <t>Return on Investment</t>
  </si>
  <si>
    <t>15002500</t>
  </si>
  <si>
    <t>5110 - Bank Credit</t>
  </si>
  <si>
    <t>5110</t>
  </si>
  <si>
    <t>Bank Credit</t>
  </si>
  <si>
    <t>5097 - HO Receivable from Foundation</t>
  </si>
  <si>
    <t>5097</t>
  </si>
  <si>
    <t>HO Receivable from Foundation</t>
  </si>
  <si>
    <t>5140 - Administration Salaries</t>
  </si>
  <si>
    <t>5140</t>
  </si>
  <si>
    <t>5141 - Content Leads</t>
  </si>
  <si>
    <t>5141</t>
  </si>
  <si>
    <t>Content Leads</t>
  </si>
  <si>
    <t>01502200</t>
  </si>
  <si>
    <t>5143 - Teacher Working Groups</t>
  </si>
  <si>
    <t>5143</t>
  </si>
  <si>
    <t>Teacher Working Groups</t>
  </si>
  <si>
    <t>5144 - Curriculum &amp; Assessment Work</t>
  </si>
  <si>
    <t>5144</t>
  </si>
  <si>
    <t>Curriculum &amp; Assessment Work</t>
  </si>
  <si>
    <t>5145 - Mentor Teacher Stipends</t>
  </si>
  <si>
    <t>5145</t>
  </si>
  <si>
    <t>Mentor Teacher Stipends</t>
  </si>
  <si>
    <t>5160 - Referral Bonus</t>
  </si>
  <si>
    <t>5160</t>
  </si>
  <si>
    <t>Referral Bonus</t>
  </si>
  <si>
    <t>5180 - Misc Stipend</t>
  </si>
  <si>
    <t>5180</t>
  </si>
  <si>
    <t>0520 - Fica</t>
  </si>
  <si>
    <t>Fica</t>
  </si>
  <si>
    <t>5290 - Recruitment</t>
  </si>
  <si>
    <t>5290</t>
  </si>
  <si>
    <t>Recruitment</t>
  </si>
  <si>
    <t>5330 - Professional Development</t>
  </si>
  <si>
    <t>5330</t>
  </si>
  <si>
    <t>5350 - Culture</t>
  </si>
  <si>
    <t>5350</t>
  </si>
  <si>
    <t>Culture</t>
  </si>
  <si>
    <t>5360 - Leadership Development</t>
  </si>
  <si>
    <t>5360</t>
  </si>
  <si>
    <t>Leadership Development</t>
  </si>
  <si>
    <t>5361 - SD Supplemental</t>
  </si>
  <si>
    <t>5361</t>
  </si>
  <si>
    <t>SD Supplemental</t>
  </si>
  <si>
    <t>5362 - External LD</t>
  </si>
  <si>
    <t>5362</t>
  </si>
  <si>
    <t>External LD</t>
  </si>
  <si>
    <t>5363 - Internal LD</t>
  </si>
  <si>
    <t>5363</t>
  </si>
  <si>
    <t>Internal LD</t>
  </si>
  <si>
    <t>5390 - Misc Human Capital</t>
  </si>
  <si>
    <t>5390</t>
  </si>
  <si>
    <t>5300 - New Staff Training</t>
  </si>
  <si>
    <t>5300</t>
  </si>
  <si>
    <t>New Staff Training</t>
  </si>
  <si>
    <t>0440</t>
  </si>
  <si>
    <t>04402200</t>
  </si>
  <si>
    <t>5310 - inFusion</t>
  </si>
  <si>
    <t>5310</t>
  </si>
  <si>
    <t>inFusion</t>
  </si>
  <si>
    <t>5316 - Signing Day</t>
  </si>
  <si>
    <t>5316</t>
  </si>
  <si>
    <t>Signing Day</t>
  </si>
  <si>
    <t>04402100</t>
  </si>
  <si>
    <t>5317 - TCP Dinner</t>
  </si>
  <si>
    <t>5317</t>
  </si>
  <si>
    <t>TCP Dinner</t>
  </si>
  <si>
    <t>5320 - Holiday Party</t>
  </si>
  <si>
    <t>5320</t>
  </si>
  <si>
    <t>Holiday Party</t>
  </si>
  <si>
    <t>5370 - College Support</t>
  </si>
  <si>
    <t>5370</t>
  </si>
  <si>
    <t>College Support</t>
  </si>
  <si>
    <t>5380 - Slice of Pi</t>
  </si>
  <si>
    <t>5380</t>
  </si>
  <si>
    <t>Slice of Pi</t>
  </si>
  <si>
    <t>06005000</t>
  </si>
  <si>
    <t>5385 - Misc Event</t>
  </si>
  <si>
    <t>5385</t>
  </si>
  <si>
    <t>Misc Event</t>
  </si>
  <si>
    <t>5400 - Postage</t>
  </si>
  <si>
    <t>5400</t>
  </si>
  <si>
    <t>05302500</t>
  </si>
  <si>
    <t>5410 - Copies</t>
  </si>
  <si>
    <t>5410</t>
  </si>
  <si>
    <t>05502500</t>
  </si>
  <si>
    <t>5420 - Paper</t>
  </si>
  <si>
    <t>5420</t>
  </si>
  <si>
    <t>06002500</t>
  </si>
  <si>
    <t>5430 - Office Supplies</t>
  </si>
  <si>
    <t>5430</t>
  </si>
  <si>
    <t>5440 - Testing/Student Assessments</t>
  </si>
  <si>
    <t>5440</t>
  </si>
  <si>
    <t>Testing/Student Assessments</t>
  </si>
  <si>
    <t>5445 - Books</t>
  </si>
  <si>
    <t>5445</t>
  </si>
  <si>
    <t>5470 - Insurance</t>
  </si>
  <si>
    <t>5470</t>
  </si>
  <si>
    <t>Insurance</t>
  </si>
  <si>
    <t>05202500</t>
  </si>
  <si>
    <t>5480 - Consulting</t>
  </si>
  <si>
    <t>5480</t>
  </si>
  <si>
    <t>03002500</t>
  </si>
  <si>
    <t>5485 - Student Recruitment</t>
  </si>
  <si>
    <t>5485</t>
  </si>
  <si>
    <t>Student Recruitment</t>
  </si>
  <si>
    <t>5486 - Translation Services</t>
  </si>
  <si>
    <t>5486</t>
  </si>
  <si>
    <t>5490 - Auditor</t>
  </si>
  <si>
    <t>5490</t>
  </si>
  <si>
    <t>Auditor</t>
  </si>
  <si>
    <t>03322500</t>
  </si>
  <si>
    <t>5500 - Legal</t>
  </si>
  <si>
    <t>5500</t>
  </si>
  <si>
    <t>Legal</t>
  </si>
  <si>
    <t>03312500</t>
  </si>
  <si>
    <t>5501 - Marketing</t>
  </si>
  <si>
    <t>5501</t>
  </si>
  <si>
    <t>Marketing</t>
  </si>
  <si>
    <t>05402100</t>
  </si>
  <si>
    <t>5520 - Rent</t>
  </si>
  <si>
    <t>5520</t>
  </si>
  <si>
    <t>04402500</t>
  </si>
  <si>
    <t>5540 - Furniture and Fixtures</t>
  </si>
  <si>
    <t>5540</t>
  </si>
  <si>
    <t>5580 - Staff Computers</t>
  </si>
  <si>
    <t>5580</t>
  </si>
  <si>
    <t>Staff Computers</t>
  </si>
  <si>
    <t>5590 - Student Computers</t>
  </si>
  <si>
    <t>5590</t>
  </si>
  <si>
    <t>Student Computers</t>
  </si>
  <si>
    <t>5600 - Battery, Power Supply, Consumables</t>
  </si>
  <si>
    <t>5600</t>
  </si>
  <si>
    <t>Battery, Power Supply, Consumables</t>
  </si>
  <si>
    <t>5610 - Telecommunications</t>
  </si>
  <si>
    <t>5610</t>
  </si>
  <si>
    <t>Telecommunications</t>
  </si>
  <si>
    <t>5620 - Software (IT)</t>
  </si>
  <si>
    <t>5620</t>
  </si>
  <si>
    <t>Software (IT)</t>
  </si>
  <si>
    <t>5630 - Software (IS)</t>
  </si>
  <si>
    <t>5630</t>
  </si>
  <si>
    <t>Software (IS)</t>
  </si>
  <si>
    <t>5640 - Other Technology Expenses</t>
  </si>
  <si>
    <t>5640</t>
  </si>
  <si>
    <t>5570 - IT Infrastructure Maintenance</t>
  </si>
  <si>
    <t>5570</t>
  </si>
  <si>
    <t>IT Infrastructure Maintenance</t>
  </si>
  <si>
    <t>5650 - CMO Contributions to Schools</t>
  </si>
  <si>
    <t>5650</t>
  </si>
  <si>
    <t>CMO Contributions to Schools</t>
  </si>
  <si>
    <t>5655 - Staffing Reimbursement Transfer</t>
  </si>
  <si>
    <t>5655</t>
  </si>
  <si>
    <t>Staffing Reimbursement Transfer</t>
  </si>
  <si>
    <t>5660 - Bank Charges</t>
  </si>
  <si>
    <t>5660</t>
  </si>
  <si>
    <t>5670 - Misc Expenses</t>
  </si>
  <si>
    <t>5670</t>
  </si>
  <si>
    <t>5560 - IT Infrastructure Capital Expense</t>
  </si>
  <si>
    <t>5560</t>
  </si>
  <si>
    <t>IT Infrastructure Capital Expense</t>
  </si>
  <si>
    <t>700</t>
  </si>
  <si>
    <t>5130 - In-Kind</t>
  </si>
  <si>
    <t>5130</t>
  </si>
  <si>
    <t>In-Kind</t>
  </si>
  <si>
    <t>19205000</t>
  </si>
  <si>
    <t>999</t>
  </si>
  <si>
    <t>5010 - Contributions - Unrestricted</t>
  </si>
  <si>
    <t>5010</t>
  </si>
  <si>
    <t>Contributions - Unrestricted</t>
  </si>
  <si>
    <t>5659 - Foundation Payable to DSST</t>
  </si>
  <si>
    <t>5659</t>
  </si>
  <si>
    <t>Foundation Payable to DSST</t>
  </si>
  <si>
    <t>Audited FY21 Beg Bal</t>
  </si>
  <si>
    <t>Ending Fy22 Bal/Beginning FY23 Balance</t>
  </si>
  <si>
    <t>Row Labels</t>
  </si>
  <si>
    <t>Sum of Net Income</t>
  </si>
  <si>
    <t>FY23 Budget v2</t>
  </si>
  <si>
    <t>CP Enroll</t>
  </si>
  <si>
    <t>Total Enroll</t>
  </si>
  <si>
    <t>MTV MS (Rollup)</t>
  </si>
  <si>
    <t>MTV HS (Rollup)</t>
  </si>
  <si>
    <t>GVR MS (Rollup)</t>
  </si>
  <si>
    <t>GVR HS (Rollup)</t>
  </si>
  <si>
    <t>Cole MS (Rollup)</t>
  </si>
  <si>
    <t>Cole HS (Rollup)</t>
  </si>
  <si>
    <t>CV MS (Rollup)</t>
  </si>
  <si>
    <t>CV HS (Rollup)</t>
  </si>
  <si>
    <t>Byers MS (Rollup)</t>
  </si>
  <si>
    <t>Byers HS (Rollup)</t>
  </si>
  <si>
    <t>CG MS (Rollup)</t>
  </si>
  <si>
    <t>CG HS (Rollup)</t>
  </si>
  <si>
    <t>Noel MS (Rollup)</t>
  </si>
  <si>
    <t>Elevate HS (Rollup)</t>
  </si>
  <si>
    <t>AST MS (Rollup)</t>
  </si>
  <si>
    <t>AST HS (Rollup)</t>
  </si>
  <si>
    <t>Fund text</t>
  </si>
  <si>
    <t>Denver School of Science and Technology
District Code: xxxx
Adopted Budget
Adopted: TBD
Budgeted Pupil Count: 6,435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</si>
</sst>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Helv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37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right" wrapText="1"/>
    </xf>
    <xf numFmtId="41" fontId="2" fillId="0" borderId="0" xfId="0" applyNumberFormat="1" applyFont="1"/>
    <xf numFmtId="41" fontId="2" fillId="0" borderId="0" xfId="0" applyNumberFormat="1" applyFont="1" applyFill="1"/>
    <xf numFmtId="0" fontId="3" fillId="0" borderId="0" xfId="0" applyFont="1" applyFill="1" applyBorder="1"/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 wrapText="1"/>
      <protection locked="0"/>
    </xf>
    <xf numFmtId="41" fontId="1" fillId="0" borderId="3" xfId="0" applyNumberFormat="1" applyFont="1" applyFill="1" applyBorder="1" applyAlignment="1">
      <alignment horizontal="center" wrapText="1"/>
    </xf>
    <xf numFmtId="41" fontId="1" fillId="0" borderId="4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1" fillId="0" borderId="5" xfId="0" applyFont="1" applyBorder="1" applyAlignment="1">
      <alignment vertical="top" wrapText="1"/>
    </xf>
    <xf numFmtId="49" fontId="1" fillId="0" borderId="0" xfId="0" applyNumberFormat="1" applyFont="1" applyFill="1" applyBorder="1" applyAlignment="1">
      <alignment wrapText="1"/>
    </xf>
    <xf numFmtId="41" fontId="2" fillId="0" borderId="6" xfId="0" applyNumberFormat="1" applyFont="1" applyFill="1" applyBorder="1" applyProtection="1">
      <protection locked="0"/>
    </xf>
    <xf numFmtId="41" fontId="2" fillId="0" borderId="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vertical="top" wrapText="1"/>
    </xf>
    <xf numFmtId="49" fontId="1" fillId="0" borderId="0" xfId="0" applyNumberFormat="1" applyFont="1" applyBorder="1" applyAlignment="1">
      <alignment horizontal="center" wrapText="1"/>
    </xf>
    <xf numFmtId="41" fontId="1" fillId="0" borderId="6" xfId="0" applyNumberFormat="1" applyFont="1" applyFill="1" applyBorder="1" applyAlignment="1" applyProtection="1">
      <alignment horizontal="center" wrapText="1"/>
      <protection locked="0"/>
    </xf>
    <xf numFmtId="41" fontId="1" fillId="0" borderId="7" xfId="0" applyNumberFormat="1" applyFont="1" applyFill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right" wrapText="1"/>
    </xf>
    <xf numFmtId="0" fontId="2" fillId="0" borderId="0" xfId="0" applyFont="1" applyFill="1" applyBorder="1"/>
    <xf numFmtId="0" fontId="2" fillId="0" borderId="5" xfId="0" applyFont="1" applyBorder="1" applyAlignment="1">
      <alignment horizontal="left" vertical="top" wrapText="1" indent="1"/>
    </xf>
    <xf numFmtId="49" fontId="2" fillId="0" borderId="0" xfId="0" applyNumberFormat="1" applyFont="1" applyBorder="1" applyAlignment="1">
      <alignment horizontal="right" wrapText="1"/>
    </xf>
    <xf numFmtId="0" fontId="1" fillId="2" borderId="8" xfId="0" applyFont="1" applyFill="1" applyBorder="1" applyAlignment="1">
      <alignment vertical="top" wrapText="1"/>
    </xf>
    <xf numFmtId="49" fontId="1" fillId="2" borderId="9" xfId="0" applyNumberFormat="1" applyFont="1" applyFill="1" applyBorder="1" applyAlignment="1">
      <alignment horizontal="right" wrapText="1"/>
    </xf>
    <xf numFmtId="41" fontId="2" fillId="2" borderId="10" xfId="0" applyNumberFormat="1" applyFont="1" applyFill="1" applyBorder="1"/>
    <xf numFmtId="41" fontId="2" fillId="2" borderId="11" xfId="0" applyNumberFormat="1" applyFont="1" applyFill="1" applyBorder="1"/>
    <xf numFmtId="41" fontId="2" fillId="0" borderId="6" xfId="0" applyNumberFormat="1" applyFont="1" applyBorder="1"/>
    <xf numFmtId="41" fontId="2" fillId="0" borderId="7" xfId="0" applyNumberFormat="1" applyFont="1" applyBorder="1"/>
    <xf numFmtId="0" fontId="2" fillId="0" borderId="5" xfId="0" applyFont="1" applyBorder="1" applyAlignment="1">
      <alignment vertical="top" wrapText="1"/>
    </xf>
    <xf numFmtId="49" fontId="1" fillId="0" borderId="0" xfId="0" applyNumberFormat="1" applyFont="1" applyFill="1" applyBorder="1" applyAlignment="1">
      <alignment horizontal="right" wrapText="1"/>
    </xf>
    <xf numFmtId="41" fontId="2" fillId="0" borderId="6" xfId="0" applyNumberFormat="1" applyFont="1" applyFill="1" applyBorder="1"/>
    <xf numFmtId="41" fontId="2" fillId="0" borderId="7" xfId="0" applyNumberFormat="1" applyFont="1" applyFill="1" applyBorder="1"/>
    <xf numFmtId="0" fontId="1" fillId="2" borderId="8" xfId="0" applyFont="1" applyFill="1" applyBorder="1" applyAlignment="1">
      <alignment horizontal="left" vertical="top" wrapText="1" indent="2"/>
    </xf>
    <xf numFmtId="41" fontId="2" fillId="0" borderId="6" xfId="0" applyNumberFormat="1" applyFont="1" applyBorder="1" applyProtection="1">
      <protection locked="0"/>
    </xf>
    <xf numFmtId="41" fontId="2" fillId="0" borderId="7" xfId="0" applyNumberFormat="1" applyFont="1" applyBorder="1" applyProtection="1">
      <protection locked="0"/>
    </xf>
    <xf numFmtId="0" fontId="2" fillId="0" borderId="5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49" fontId="1" fillId="0" borderId="0" xfId="0" applyNumberFormat="1" applyFont="1" applyFill="1" applyAlignment="1">
      <alignment horizontal="right" wrapText="1"/>
    </xf>
    <xf numFmtId="41" fontId="2" fillId="0" borderId="0" xfId="0" applyNumberFormat="1" applyFont="1" applyFill="1" applyBorder="1"/>
    <xf numFmtId="0" fontId="2" fillId="0" borderId="0" xfId="0" applyFont="1" applyAlignment="1">
      <alignment vertical="top" wrapText="1"/>
    </xf>
    <xf numFmtId="41" fontId="2" fillId="0" borderId="0" xfId="0" applyNumberFormat="1" applyFont="1" applyAlignment="1">
      <alignment horizontal="center"/>
    </xf>
    <xf numFmtId="0" fontId="1" fillId="0" borderId="0" xfId="0" applyFont="1" applyAlignment="1">
      <alignment vertical="top" wrapText="1"/>
    </xf>
    <xf numFmtId="41" fontId="1" fillId="0" borderId="12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1" fillId="0" borderId="5" xfId="0" applyFont="1" applyFill="1" applyBorder="1" applyAlignment="1" applyProtection="1">
      <alignment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wrapText="1"/>
      <protection locked="0"/>
    </xf>
    <xf numFmtId="41" fontId="1" fillId="0" borderId="6" xfId="0" applyNumberFormat="1" applyFont="1" applyFill="1" applyBorder="1" applyAlignment="1">
      <alignment wrapText="1"/>
    </xf>
    <xf numFmtId="41" fontId="1" fillId="0" borderId="6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</cellXfs>
  <cellStyles count="1">
    <cellStyle name="Normal" xfId="0" builtinId="0"/>
  </cellStyles>
  <dxfs count="4"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rivate%20-%20Dept%20Only/Business%20Manager/Finance/Budget%20Reporting%20to%20DPS/FY23/May%201%20Prelim%20Budget/Adaptive%20to%20CDE%20Budget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Report Data"/>
      <sheetName val="ObjProg to CDE Row CW"/>
      <sheetName val="Fund Code to CDE Code CW"/>
      <sheetName val="RPT to OBJ Prog CW"/>
    </sheetNames>
    <sheetDataSet>
      <sheetData sheetId="0"/>
      <sheetData sheetId="1"/>
      <sheetData sheetId="2"/>
      <sheetData sheetId="3"/>
      <sheetData sheetId="4">
        <row r="1">
          <cell r="A1" t="str">
            <v>Fund Code</v>
          </cell>
        </row>
        <row r="2">
          <cell r="A2" t="str">
            <v>100</v>
          </cell>
          <cell r="B2">
            <v>438</v>
          </cell>
        </row>
        <row r="3">
          <cell r="A3" t="str">
            <v>101</v>
          </cell>
          <cell r="B3">
            <v>443</v>
          </cell>
        </row>
        <row r="4">
          <cell r="A4" t="str">
            <v>102</v>
          </cell>
          <cell r="B4">
            <v>436</v>
          </cell>
        </row>
        <row r="5">
          <cell r="A5" t="str">
            <v>103</v>
          </cell>
          <cell r="B5">
            <v>394</v>
          </cell>
        </row>
        <row r="6">
          <cell r="A6" t="str">
            <v>104</v>
          </cell>
          <cell r="B6">
            <v>437</v>
          </cell>
        </row>
        <row r="7">
          <cell r="A7" t="str">
            <v>105</v>
          </cell>
          <cell r="B7">
            <v>388</v>
          </cell>
        </row>
        <row r="8">
          <cell r="A8" t="str">
            <v>107</v>
          </cell>
          <cell r="B8">
            <v>335</v>
          </cell>
        </row>
        <row r="9">
          <cell r="A9" t="str">
            <v>120</v>
          </cell>
        </row>
        <row r="10">
          <cell r="A10" t="str">
            <v>121</v>
          </cell>
        </row>
        <row r="11">
          <cell r="A11" t="str">
            <v>150</v>
          </cell>
          <cell r="B11">
            <v>481</v>
          </cell>
        </row>
        <row r="12">
          <cell r="A12" t="str">
            <v>151</v>
          </cell>
          <cell r="B12">
            <v>462</v>
          </cell>
        </row>
        <row r="13">
          <cell r="A13" t="str">
            <v>152</v>
          </cell>
          <cell r="B13">
            <v>472</v>
          </cell>
        </row>
        <row r="14">
          <cell r="A14" t="str">
            <v>153</v>
          </cell>
          <cell r="B14">
            <v>521</v>
          </cell>
        </row>
        <row r="15">
          <cell r="A15" t="str">
            <v>154</v>
          </cell>
          <cell r="B15">
            <v>518</v>
          </cell>
        </row>
        <row r="16">
          <cell r="A16" t="str">
            <v>155</v>
          </cell>
          <cell r="B16">
            <v>523</v>
          </cell>
        </row>
        <row r="17">
          <cell r="A17" t="str">
            <v>157</v>
          </cell>
          <cell r="B17">
            <v>535</v>
          </cell>
        </row>
        <row r="18">
          <cell r="A18" t="str">
            <v>170</v>
          </cell>
        </row>
        <row r="19">
          <cell r="A19" t="str">
            <v>699</v>
          </cell>
        </row>
        <row r="20">
          <cell r="A20" t="str">
            <v>999</v>
          </cell>
        </row>
        <row r="21">
          <cell r="A21" t="str">
            <v>700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0"/>
  <sheetViews>
    <sheetView zoomScale="70" zoomScaleNormal="7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ColWidth="8" defaultRowHeight="13" x14ac:dyDescent="0.3"/>
  <cols>
    <col min="1" max="1" width="40.81640625" style="42" customWidth="1"/>
    <col min="2" max="2" width="12" style="2" bestFit="1" customWidth="1"/>
    <col min="3" max="17" width="16" style="3" customWidth="1"/>
    <col min="18" max="16384" width="8" style="5"/>
  </cols>
  <sheetData>
    <row r="1" spans="1:18" ht="13.5" thickBot="1" x14ac:dyDescent="0.35">
      <c r="A1" s="1" t="s">
        <v>144</v>
      </c>
      <c r="C1" s="3">
        <v>438</v>
      </c>
      <c r="D1" s="3">
        <v>481</v>
      </c>
      <c r="E1" s="3">
        <v>443</v>
      </c>
      <c r="F1" s="3">
        <v>462</v>
      </c>
      <c r="G1" s="3">
        <v>436</v>
      </c>
      <c r="H1" s="3">
        <v>472</v>
      </c>
      <c r="I1" s="3">
        <v>394</v>
      </c>
      <c r="J1" s="3">
        <v>521</v>
      </c>
      <c r="K1" s="3">
        <v>437</v>
      </c>
      <c r="L1" s="3">
        <v>518</v>
      </c>
      <c r="M1" s="3">
        <v>388</v>
      </c>
      <c r="N1" s="3">
        <v>523</v>
      </c>
      <c r="O1" s="4">
        <v>333</v>
      </c>
      <c r="P1" s="3">
        <v>335</v>
      </c>
    </row>
    <row r="2" spans="1:18" s="10" customFormat="1" ht="78.5" thickBot="1" x14ac:dyDescent="0.35">
      <c r="A2" s="6" t="s">
        <v>855</v>
      </c>
      <c r="B2" s="7" t="s">
        <v>0</v>
      </c>
      <c r="C2" s="8" t="s">
        <v>141</v>
      </c>
      <c r="D2" s="9" t="s">
        <v>142</v>
      </c>
      <c r="E2" s="9" t="s">
        <v>113</v>
      </c>
      <c r="F2" s="9" t="s">
        <v>114</v>
      </c>
      <c r="G2" s="9" t="s">
        <v>115</v>
      </c>
      <c r="H2" s="9" t="s">
        <v>116</v>
      </c>
      <c r="I2" s="9" t="s">
        <v>117</v>
      </c>
      <c r="J2" s="9" t="s">
        <v>118</v>
      </c>
      <c r="K2" s="9" t="s">
        <v>119</v>
      </c>
      <c r="L2" s="9" t="s">
        <v>120</v>
      </c>
      <c r="M2" s="9" t="s">
        <v>121</v>
      </c>
      <c r="N2" s="9" t="s">
        <v>122</v>
      </c>
      <c r="O2" s="9" t="s">
        <v>143</v>
      </c>
      <c r="P2" s="43" t="s">
        <v>123</v>
      </c>
      <c r="Q2" s="43" t="s">
        <v>1</v>
      </c>
    </row>
    <row r="3" spans="1:18" s="10" customFormat="1" x14ac:dyDescent="0.3">
      <c r="A3" s="47" t="s">
        <v>145</v>
      </c>
      <c r="B3" s="48"/>
      <c r="C3" s="49">
        <f>'Total Budget'!C3</f>
        <v>452</v>
      </c>
      <c r="D3" s="49">
        <f>'Total Budget'!D3</f>
        <v>565</v>
      </c>
      <c r="E3" s="49">
        <f>'Total Budget'!E3</f>
        <v>477</v>
      </c>
      <c r="F3" s="49">
        <f>'Total Budget'!F3</f>
        <v>567</v>
      </c>
      <c r="G3" s="49">
        <f>'Total Budget'!G3</f>
        <v>260</v>
      </c>
      <c r="H3" s="49">
        <f>'Total Budget'!H3</f>
        <v>338</v>
      </c>
      <c r="I3" s="49">
        <f>'Total Budget'!I3</f>
        <v>455</v>
      </c>
      <c r="J3" s="49">
        <f>'Total Budget'!J3</f>
        <v>549</v>
      </c>
      <c r="K3" s="49">
        <f>'Total Budget'!K3</f>
        <v>469</v>
      </c>
      <c r="L3" s="49">
        <f>'Total Budget'!L3</f>
        <v>550</v>
      </c>
      <c r="M3" s="49">
        <f>'Total Budget'!M3</f>
        <v>444</v>
      </c>
      <c r="N3" s="49">
        <f>'Total Budget'!N3</f>
        <v>560</v>
      </c>
      <c r="O3" s="49">
        <f>'Total Budget'!O3</f>
        <v>299</v>
      </c>
      <c r="P3" s="49">
        <f>'Total Budget'!P3</f>
        <v>450</v>
      </c>
      <c r="Q3" s="13">
        <f>C3+D3+E3+F3+M3+G3+H3+I3+J3+K3+L3+N3+O3+P3</f>
        <v>6435</v>
      </c>
    </row>
    <row r="4" spans="1:18" s="10" customFormat="1" ht="26" x14ac:dyDescent="0.3">
      <c r="A4" s="11" t="s">
        <v>2</v>
      </c>
      <c r="B4" s="12"/>
      <c r="C4" s="13">
        <f>ROUND('Total Budget'!C4/'Total Budget'!C$3,0)</f>
        <v>9759</v>
      </c>
      <c r="D4" s="13">
        <f>ROUND('Total Budget'!D4/'Total Budget'!D$3,0)</f>
        <v>5724</v>
      </c>
      <c r="E4" s="13">
        <f>ROUND('Total Budget'!E4/'Total Budget'!E$3,0)</f>
        <v>8731</v>
      </c>
      <c r="F4" s="13">
        <f>ROUND('Total Budget'!F4/'Total Budget'!F$3,0)</f>
        <v>5534</v>
      </c>
      <c r="G4" s="13">
        <f>ROUND('Total Budget'!G4/'Total Budget'!G$3,0)</f>
        <v>9234</v>
      </c>
      <c r="H4" s="13">
        <f>ROUND('Total Budget'!H4/'Total Budget'!H$3,0)</f>
        <v>4641</v>
      </c>
      <c r="I4" s="13">
        <f>ROUND('Total Budget'!I4/'Total Budget'!I$3,0)</f>
        <v>7589</v>
      </c>
      <c r="J4" s="13">
        <f>ROUND('Total Budget'!J4/'Total Budget'!J$3,0)</f>
        <v>5496</v>
      </c>
      <c r="K4" s="13">
        <f>ROUND('Total Budget'!K4/'Total Budget'!K$3,0)</f>
        <v>8309</v>
      </c>
      <c r="L4" s="13">
        <f>ROUND('Total Budget'!L4/'Total Budget'!L$3,0)</f>
        <v>2265</v>
      </c>
      <c r="M4" s="13">
        <f>ROUND('Total Budget'!M4/'Total Budget'!M$3,0)</f>
        <v>7184</v>
      </c>
      <c r="N4" s="13">
        <f>ROUND('Total Budget'!N4/'Total Budget'!N$3,0)</f>
        <v>2341</v>
      </c>
      <c r="O4" s="13">
        <f>ROUND('Total Budget'!O4/'Total Budget'!O$3,0)</f>
        <v>1078</v>
      </c>
      <c r="P4" s="13">
        <f>ROUND('Total Budget'!P4/'Total Budget'!P$3,0)</f>
        <v>4663</v>
      </c>
      <c r="Q4" s="13">
        <f>C4+D4+E4+F4+M4+G4+H4+I4+J4+K4+L4+N4+O4+P4</f>
        <v>82548</v>
      </c>
    </row>
    <row r="5" spans="1:18" s="10" customFormat="1" ht="1.9" customHeight="1" x14ac:dyDescent="0.3">
      <c r="A5" s="15"/>
      <c r="B5" s="16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 t="e">
        <f>C5+D5+E5+F5+M5+G5+H5+I5+J5+K5+L5+N5+#REF!+#REF!+#REF!+#REF!+#REF!+#REF!+#REF!+#REF!+#REF!+#REF!+#REF!+#REF!+#REF!+O5+P5</f>
        <v>#REF!</v>
      </c>
    </row>
    <row r="6" spans="1:18" s="20" customFormat="1" x14ac:dyDescent="0.3">
      <c r="A6" s="11" t="s">
        <v>3</v>
      </c>
      <c r="B6" s="19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8" s="20" customFormat="1" ht="12.5" x14ac:dyDescent="0.25">
      <c r="A7" s="21" t="s">
        <v>4</v>
      </c>
      <c r="B7" s="22" t="s">
        <v>5</v>
      </c>
      <c r="C7" s="13">
        <f>ROUND('Total Budget'!C7/'Total Budget'!C$3,0)</f>
        <v>3244</v>
      </c>
      <c r="D7" s="13">
        <f>ROUND('Total Budget'!D7/'Total Budget'!D$3,0)</f>
        <v>3733</v>
      </c>
      <c r="E7" s="13">
        <f>ROUND('Total Budget'!E7/'Total Budget'!E$3,0)</f>
        <v>3781</v>
      </c>
      <c r="F7" s="13">
        <f>ROUND('Total Budget'!F7/'Total Budget'!F$3,0)</f>
        <v>3521</v>
      </c>
      <c r="G7" s="13">
        <f>ROUND('Total Budget'!G7/'Total Budget'!G$3,0)</f>
        <v>3860</v>
      </c>
      <c r="H7" s="13">
        <f>ROUND('Total Budget'!H7/'Total Budget'!H$3,0)</f>
        <v>4960</v>
      </c>
      <c r="I7" s="13">
        <f>ROUND('Total Budget'!I7/'Total Budget'!I$3,0)</f>
        <v>3258</v>
      </c>
      <c r="J7" s="13">
        <f>ROUND('Total Budget'!J7/'Total Budget'!J$3,0)</f>
        <v>3603</v>
      </c>
      <c r="K7" s="13">
        <f>ROUND('Total Budget'!K7/'Total Budget'!K$3,0)</f>
        <v>3428</v>
      </c>
      <c r="L7" s="13">
        <f>ROUND('Total Budget'!L7/'Total Budget'!L$3,0)</f>
        <v>3640</v>
      </c>
      <c r="M7" s="13">
        <f>ROUND('Total Budget'!M7/'Total Budget'!M$3,0)</f>
        <v>3720</v>
      </c>
      <c r="N7" s="13">
        <f>ROUND('Total Budget'!N7/'Total Budget'!N$3,0)</f>
        <v>3803</v>
      </c>
      <c r="O7" s="13">
        <f>ROUND('Total Budget'!O7/'Total Budget'!O$3,0)</f>
        <v>9842</v>
      </c>
      <c r="P7" s="13">
        <f>ROUND('Total Budget'!P7/'Total Budget'!P$3,0)</f>
        <v>2897</v>
      </c>
      <c r="Q7" s="13">
        <f>C7+D7+E7+F7+M7+G7+H7+I7+J7+K7+L7+N7+O7+P7</f>
        <v>57290</v>
      </c>
      <c r="R7" s="20">
        <v>6</v>
      </c>
    </row>
    <row r="8" spans="1:18" s="20" customFormat="1" ht="12.5" x14ac:dyDescent="0.25">
      <c r="A8" s="21" t="s">
        <v>6</v>
      </c>
      <c r="B8" s="22" t="s">
        <v>7</v>
      </c>
      <c r="C8" s="13">
        <f>ROUND('Total Budget'!C8/'Total Budget'!C$3,0)</f>
        <v>0</v>
      </c>
      <c r="D8" s="13">
        <f>ROUND('Total Budget'!D8/'Total Budget'!D$3,0)</f>
        <v>0</v>
      </c>
      <c r="E8" s="13">
        <f>ROUND('Total Budget'!E8/'Total Budget'!E$3,0)</f>
        <v>0</v>
      </c>
      <c r="F8" s="13">
        <f>ROUND('Total Budget'!F8/'Total Budget'!F$3,0)</f>
        <v>0</v>
      </c>
      <c r="G8" s="13">
        <f>ROUND('Total Budget'!G8/'Total Budget'!G$3,0)</f>
        <v>0</v>
      </c>
      <c r="H8" s="13">
        <f>ROUND('Total Budget'!H8/'Total Budget'!H$3,0)</f>
        <v>0</v>
      </c>
      <c r="I8" s="13">
        <f>ROUND('Total Budget'!I8/'Total Budget'!I$3,0)</f>
        <v>0</v>
      </c>
      <c r="J8" s="13">
        <f>ROUND('Total Budget'!J8/'Total Budget'!J$3,0)</f>
        <v>0</v>
      </c>
      <c r="K8" s="13">
        <f>ROUND('Total Budget'!K8/'Total Budget'!K$3,0)</f>
        <v>0</v>
      </c>
      <c r="L8" s="13">
        <f>ROUND('Total Budget'!L8/'Total Budget'!L$3,0)</f>
        <v>0</v>
      </c>
      <c r="M8" s="13">
        <f>ROUND('Total Budget'!M8/'Total Budget'!M$3,0)</f>
        <v>0</v>
      </c>
      <c r="N8" s="13">
        <f>ROUND('Total Budget'!N8/'Total Budget'!N$3,0)</f>
        <v>0</v>
      </c>
      <c r="O8" s="13">
        <f>ROUND('Total Budget'!O8/'Total Budget'!O$3,0)</f>
        <v>0</v>
      </c>
      <c r="P8" s="13">
        <f>ROUND('Total Budget'!P8/'Total Budget'!P$3,0)</f>
        <v>0</v>
      </c>
      <c r="Q8" s="13"/>
      <c r="R8" s="20">
        <v>7</v>
      </c>
    </row>
    <row r="9" spans="1:18" s="20" customFormat="1" ht="12.5" x14ac:dyDescent="0.25">
      <c r="A9" s="21" t="s">
        <v>8</v>
      </c>
      <c r="B9" s="22" t="s">
        <v>9</v>
      </c>
      <c r="C9" s="13">
        <f>ROUND('Total Budget'!C9/'Total Budget'!C$3,0)</f>
        <v>187</v>
      </c>
      <c r="D9" s="13">
        <f>ROUND('Total Budget'!D9/'Total Budget'!D$3,0)</f>
        <v>191</v>
      </c>
      <c r="E9" s="13">
        <f>ROUND('Total Budget'!E9/'Total Budget'!E$3,0)</f>
        <v>187</v>
      </c>
      <c r="F9" s="13">
        <f>ROUND('Total Budget'!F9/'Total Budget'!F$3,0)</f>
        <v>183</v>
      </c>
      <c r="G9" s="13">
        <f>ROUND('Total Budget'!G9/'Total Budget'!G$3,0)</f>
        <v>196</v>
      </c>
      <c r="H9" s="13">
        <f>ROUND('Total Budget'!H9/'Total Budget'!H$3,0)</f>
        <v>185</v>
      </c>
      <c r="I9" s="13">
        <f>ROUND('Total Budget'!I9/'Total Budget'!I$3,0)</f>
        <v>188</v>
      </c>
      <c r="J9" s="13">
        <f>ROUND('Total Budget'!J9/'Total Budget'!J$3,0)</f>
        <v>194</v>
      </c>
      <c r="K9" s="13">
        <f>ROUND('Total Budget'!K9/'Total Budget'!K$3,0)</f>
        <v>196</v>
      </c>
      <c r="L9" s="13">
        <f>ROUND('Total Budget'!L9/'Total Budget'!L$3,0)</f>
        <v>204</v>
      </c>
      <c r="M9" s="13">
        <f>ROUND('Total Budget'!M9/'Total Budget'!M$3,0)</f>
        <v>185</v>
      </c>
      <c r="N9" s="13">
        <f>ROUND('Total Budget'!N9/'Total Budget'!N$3,0)</f>
        <v>187</v>
      </c>
      <c r="O9" s="13">
        <f>ROUND('Total Budget'!O9/'Total Budget'!O$3,0)</f>
        <v>303</v>
      </c>
      <c r="P9" s="13">
        <f>ROUND('Total Budget'!P9/'Total Budget'!P$3,0)</f>
        <v>327</v>
      </c>
      <c r="Q9" s="13">
        <f>C9+D9+E9+F9+M9+G9+H9+I9+J9+K9+L9+N9+O9+P9</f>
        <v>2913</v>
      </c>
      <c r="R9" s="20">
        <v>8</v>
      </c>
    </row>
    <row r="10" spans="1:18" s="20" customFormat="1" ht="12.5" x14ac:dyDescent="0.25">
      <c r="A10" s="21" t="s">
        <v>10</v>
      </c>
      <c r="B10" s="22" t="s">
        <v>11</v>
      </c>
      <c r="C10" s="13">
        <f>ROUND('Total Budget'!C10/'Total Budget'!C$3,0)</f>
        <v>1513</v>
      </c>
      <c r="D10" s="13">
        <f>ROUND('Total Budget'!D10/'Total Budget'!D$3,0)</f>
        <v>1518</v>
      </c>
      <c r="E10" s="13">
        <f>ROUND('Total Budget'!E10/'Total Budget'!E$3,0)</f>
        <v>1686</v>
      </c>
      <c r="F10" s="13">
        <f>ROUND('Total Budget'!F10/'Total Budget'!F$3,0)</f>
        <v>1572</v>
      </c>
      <c r="G10" s="13">
        <f>ROUND('Total Budget'!G10/'Total Budget'!G$3,0)</f>
        <v>2383</v>
      </c>
      <c r="H10" s="13">
        <f>ROUND('Total Budget'!H10/'Total Budget'!H$3,0)</f>
        <v>1978</v>
      </c>
      <c r="I10" s="13">
        <f>ROUND('Total Budget'!I10/'Total Budget'!I$3,0)</f>
        <v>2032</v>
      </c>
      <c r="J10" s="13">
        <f>ROUND('Total Budget'!J10/'Total Budget'!J$3,0)</f>
        <v>1935</v>
      </c>
      <c r="K10" s="13">
        <f>ROUND('Total Budget'!K10/'Total Budget'!K$3,0)</f>
        <v>981</v>
      </c>
      <c r="L10" s="13">
        <f>ROUND('Total Budget'!L10/'Total Budget'!L$3,0)</f>
        <v>832</v>
      </c>
      <c r="M10" s="13">
        <f>ROUND('Total Budget'!M10/'Total Budget'!M$3,0)</f>
        <v>1618</v>
      </c>
      <c r="N10" s="13">
        <f>ROUND('Total Budget'!N10/'Total Budget'!N$3,0)</f>
        <v>1376</v>
      </c>
      <c r="O10" s="13">
        <f>ROUND('Total Budget'!O10/'Total Budget'!O$3,0)</f>
        <v>1710</v>
      </c>
      <c r="P10" s="13">
        <f>ROUND('Total Budget'!P10/'Total Budget'!P$3,0)</f>
        <v>1753</v>
      </c>
      <c r="Q10" s="13">
        <f>C10+D10+E10+F10+M10+G10+H10+I10+J10+K10+L10+N10+O10+P10</f>
        <v>22887</v>
      </c>
      <c r="R10" s="20">
        <v>9</v>
      </c>
    </row>
    <row r="11" spans="1:18" s="20" customFormat="1" x14ac:dyDescent="0.3">
      <c r="A11" s="23" t="s">
        <v>12</v>
      </c>
      <c r="B11" s="24"/>
      <c r="C11" s="25">
        <f t="shared" ref="C11:O11" si="0">SUM(C7:C10)</f>
        <v>4944</v>
      </c>
      <c r="D11" s="26">
        <f t="shared" si="0"/>
        <v>5442</v>
      </c>
      <c r="E11" s="26">
        <f t="shared" si="0"/>
        <v>5654</v>
      </c>
      <c r="F11" s="26">
        <f t="shared" si="0"/>
        <v>5276</v>
      </c>
      <c r="G11" s="26">
        <f t="shared" si="0"/>
        <v>6439</v>
      </c>
      <c r="H11" s="26">
        <f t="shared" si="0"/>
        <v>7123</v>
      </c>
      <c r="I11" s="26">
        <f t="shared" si="0"/>
        <v>5478</v>
      </c>
      <c r="J11" s="26">
        <f t="shared" si="0"/>
        <v>5732</v>
      </c>
      <c r="K11" s="26">
        <f t="shared" si="0"/>
        <v>4605</v>
      </c>
      <c r="L11" s="26">
        <f t="shared" si="0"/>
        <v>4676</v>
      </c>
      <c r="M11" s="26">
        <f t="shared" si="0"/>
        <v>5523</v>
      </c>
      <c r="N11" s="26">
        <f t="shared" si="0"/>
        <v>5366</v>
      </c>
      <c r="O11" s="26">
        <f t="shared" si="0"/>
        <v>11855</v>
      </c>
      <c r="P11" s="26">
        <f t="shared" ref="P11" si="1">SUM(P7:P10)</f>
        <v>4977</v>
      </c>
      <c r="Q11" s="26">
        <f>C11+D11+E11+F11+M11+G11+H11+I11+J11+K11+L11+N11+O11+P11</f>
        <v>83090</v>
      </c>
      <c r="R11" s="20">
        <v>10</v>
      </c>
    </row>
    <row r="12" spans="1:18" s="20" customFormat="1" ht="1.9" customHeight="1" x14ac:dyDescent="0.3">
      <c r="A12" s="11"/>
      <c r="B12" s="19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 t="e">
        <f>C12+D12+E12+F12+M12+G12+H12+I12+J12+K12+L12+N12+#REF!+#REF!+#REF!+#REF!+#REF!+#REF!+#REF!+#REF!+#REF!+#REF!+#REF!+#REF!+#REF!+O12+P12</f>
        <v>#REF!</v>
      </c>
      <c r="R12" s="20">
        <v>11</v>
      </c>
    </row>
    <row r="13" spans="1:18" s="20" customFormat="1" x14ac:dyDescent="0.3">
      <c r="A13" s="23" t="s">
        <v>13</v>
      </c>
      <c r="B13" s="24"/>
      <c r="C13" s="25">
        <f t="shared" ref="C13:P13" si="2">C4+C11</f>
        <v>14703</v>
      </c>
      <c r="D13" s="26">
        <f t="shared" si="2"/>
        <v>11166</v>
      </c>
      <c r="E13" s="26">
        <f t="shared" si="2"/>
        <v>14385</v>
      </c>
      <c r="F13" s="26">
        <f t="shared" si="2"/>
        <v>10810</v>
      </c>
      <c r="G13" s="26">
        <f t="shared" si="2"/>
        <v>15673</v>
      </c>
      <c r="H13" s="26">
        <f t="shared" si="2"/>
        <v>11764</v>
      </c>
      <c r="I13" s="26">
        <f t="shared" si="2"/>
        <v>13067</v>
      </c>
      <c r="J13" s="26">
        <f t="shared" si="2"/>
        <v>11228</v>
      </c>
      <c r="K13" s="26">
        <f t="shared" si="2"/>
        <v>12914</v>
      </c>
      <c r="L13" s="26">
        <f t="shared" si="2"/>
        <v>6941</v>
      </c>
      <c r="M13" s="26">
        <f t="shared" si="2"/>
        <v>12707</v>
      </c>
      <c r="N13" s="26">
        <f t="shared" si="2"/>
        <v>7707</v>
      </c>
      <c r="O13" s="26">
        <f t="shared" si="2"/>
        <v>12933</v>
      </c>
      <c r="P13" s="26">
        <f t="shared" si="2"/>
        <v>9640</v>
      </c>
      <c r="Q13" s="26">
        <f>C13+D13+E13+F13+M13+G13+H13+I13+J13+K13+L13+N13+O13+P13</f>
        <v>165638</v>
      </c>
      <c r="R13" s="20">
        <v>12</v>
      </c>
    </row>
    <row r="14" spans="1:18" s="20" customFormat="1" ht="1.9" customHeight="1" x14ac:dyDescent="0.3">
      <c r="A14" s="11" t="s">
        <v>14</v>
      </c>
      <c r="B14" s="19"/>
      <c r="C14" s="27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 t="e">
        <f>C14+D14+E14+F14+M14+G14+H14+I14+J14+K14+L14+N14+#REF!+#REF!+#REF!+#REF!+#REF!+#REF!+#REF!+#REF!+#REF!+#REF!+#REF!+#REF!+#REF!+O14+P14</f>
        <v>#REF!</v>
      </c>
      <c r="R14" s="20">
        <v>13</v>
      </c>
    </row>
    <row r="15" spans="1:18" s="20" customFormat="1" ht="25" x14ac:dyDescent="0.25">
      <c r="A15" s="29" t="s">
        <v>15</v>
      </c>
      <c r="B15" s="22" t="s">
        <v>16</v>
      </c>
      <c r="C15" s="13">
        <f>ROUND('Total Budget'!C15/'Total Budget'!C$3,0)</f>
        <v>9875</v>
      </c>
      <c r="D15" s="13">
        <f>ROUND('Total Budget'!D15/'Total Budget'!D$3,0)</f>
        <v>9875</v>
      </c>
      <c r="E15" s="13">
        <f>ROUND('Total Budget'!E15/'Total Budget'!E$3,0)</f>
        <v>9973</v>
      </c>
      <c r="F15" s="13">
        <f>ROUND('Total Budget'!F15/'Total Budget'!F$3,0)</f>
        <v>9889</v>
      </c>
      <c r="G15" s="13">
        <f>ROUND('Total Budget'!G15/'Total Budget'!G$3,0)</f>
        <v>10208</v>
      </c>
      <c r="H15" s="13">
        <f>ROUND('Total Budget'!H15/'Total Budget'!H$3,0)</f>
        <v>10148</v>
      </c>
      <c r="I15" s="13">
        <f>ROUND('Total Budget'!I15/'Total Budget'!I$3,0)</f>
        <v>10127</v>
      </c>
      <c r="J15" s="13">
        <f>ROUND('Total Budget'!J15/'Total Budget'!J$3,0)</f>
        <v>10059</v>
      </c>
      <c r="K15" s="13">
        <f>ROUND('Total Budget'!K15/'Total Budget'!K$3,0)</f>
        <v>9652</v>
      </c>
      <c r="L15" s="13">
        <f>ROUND('Total Budget'!L15/'Total Budget'!L$3,0)</f>
        <v>9566</v>
      </c>
      <c r="M15" s="13">
        <f>ROUND('Total Budget'!M15/'Total Budget'!M$3,0)</f>
        <v>9932</v>
      </c>
      <c r="N15" s="13">
        <f>ROUND('Total Budget'!N15/'Total Budget'!N$3,0)</f>
        <v>9806</v>
      </c>
      <c r="O15" s="13">
        <f>ROUND('Total Budget'!O15/'Total Budget'!O$3,0)</f>
        <v>9982</v>
      </c>
      <c r="P15" s="13">
        <f>ROUND('Total Budget'!P15/'Total Budget'!P$3,0)</f>
        <v>10010</v>
      </c>
      <c r="Q15" s="13">
        <f>C15+D15+E15+F15+M15+G15+H15+I15+J15+K15+L15+N15+O15+P15</f>
        <v>139102</v>
      </c>
      <c r="R15" s="20">
        <v>14</v>
      </c>
    </row>
    <row r="16" spans="1:18" s="20" customFormat="1" ht="12.5" x14ac:dyDescent="0.25">
      <c r="A16" s="29" t="s">
        <v>17</v>
      </c>
      <c r="B16" s="22" t="s">
        <v>18</v>
      </c>
      <c r="C16" s="13">
        <f>ROUND(-SUMIFS('DPS CD CW Info'!$K:$K,'DPS CD CW Info'!$A:$A,C$1,'DPS CD CW Info'!$F:$F,$R16),0)</f>
        <v>0</v>
      </c>
      <c r="D16" s="13">
        <f>ROUND(-SUMIFS('DPS CD CW Info'!$K:$K,'DPS CD CW Info'!$A:$A,D$1,'DPS CD CW Info'!$F:$F,$R16),0)</f>
        <v>0</v>
      </c>
      <c r="E16" s="13">
        <f>ROUND(-SUMIFS('DPS CD CW Info'!$K:$K,'DPS CD CW Info'!$A:$A,E$1,'DPS CD CW Info'!$F:$F,$R16),0)</f>
        <v>0</v>
      </c>
      <c r="F16" s="13">
        <f>ROUND(-SUMIFS('DPS CD CW Info'!$K:$K,'DPS CD CW Info'!$A:$A,F$1,'DPS CD CW Info'!$F:$F,$R16),0)</f>
        <v>0</v>
      </c>
      <c r="G16" s="13">
        <f>ROUND(-SUMIFS('DPS CD CW Info'!$K:$K,'DPS CD CW Info'!$A:$A,G$1,'DPS CD CW Info'!$F:$F,$R16),0)</f>
        <v>0</v>
      </c>
      <c r="H16" s="13">
        <f>ROUND(-SUMIFS('DPS CD CW Info'!$K:$K,'DPS CD CW Info'!$A:$A,H$1,'DPS CD CW Info'!$F:$F,$R16),0)</f>
        <v>0</v>
      </c>
      <c r="I16" s="13">
        <f>ROUND(-SUMIFS('DPS CD CW Info'!$K:$K,'DPS CD CW Info'!$A:$A,I$1,'DPS CD CW Info'!$F:$F,$R16),0)</f>
        <v>0</v>
      </c>
      <c r="J16" s="13">
        <f>ROUND(-SUMIFS('DPS CD CW Info'!$K:$K,'DPS CD CW Info'!$A:$A,J$1,'DPS CD CW Info'!$F:$F,$R16),0)</f>
        <v>0</v>
      </c>
      <c r="K16" s="13">
        <f>ROUND(-SUMIFS('DPS CD CW Info'!$K:$K,'DPS CD CW Info'!$A:$A,K$1,'DPS CD CW Info'!$F:$F,$R16),0)</f>
        <v>0</v>
      </c>
      <c r="L16" s="13">
        <f>ROUND(-SUMIFS('DPS CD CW Info'!$K:$K,'DPS CD CW Info'!$A:$A,L$1,'DPS CD CW Info'!$F:$F,$R16),0)</f>
        <v>0</v>
      </c>
      <c r="M16" s="13">
        <f>ROUND(-SUMIFS('DPS CD CW Info'!$K:$K,'DPS CD CW Info'!$A:$A,M$1,'DPS CD CW Info'!$F:$F,$R16),0)</f>
        <v>0</v>
      </c>
      <c r="N16" s="13">
        <f>ROUND(-SUMIFS('DPS CD CW Info'!$K:$K,'DPS CD CW Info'!$A:$A,N$1,'DPS CD CW Info'!$F:$F,$R16),0)</f>
        <v>0</v>
      </c>
      <c r="O16" s="13">
        <f>ROUND(-SUMIFS('DPS CD CW Info'!$K:$K,'DPS CD CW Info'!$A:$A,O$1,'DPS CD CW Info'!$F:$F,$R16),0)</f>
        <v>0</v>
      </c>
      <c r="P16" s="13">
        <f>ROUND(-SUMIFS('DPS CD CW Info'!$K:$K,'DPS CD CW Info'!$A:$A,P$1,'DPS CD CW Info'!$F:$F,$R16),0)</f>
        <v>0</v>
      </c>
      <c r="Q16" s="13">
        <f>C16+D16+E16+F16+M16+G16+H16+I16+J16+K16+L16+N16+O16+P16</f>
        <v>0</v>
      </c>
      <c r="R16" s="20">
        <v>15</v>
      </c>
    </row>
    <row r="17" spans="1:18" s="20" customFormat="1" ht="37.5" x14ac:dyDescent="0.25">
      <c r="A17" s="29" t="s">
        <v>19</v>
      </c>
      <c r="B17" s="22" t="s">
        <v>20</v>
      </c>
      <c r="C17" s="13">
        <f>ROUND(-SUMIFS('DPS CD CW Info'!$K:$K,'DPS CD CW Info'!$A:$A,C$1,'DPS CD CW Info'!$F:$F,$R17),0)</f>
        <v>0</v>
      </c>
      <c r="D17" s="13">
        <f>ROUND(-SUMIFS('DPS CD CW Info'!$K:$K,'DPS CD CW Info'!$A:$A,D$1,'DPS CD CW Info'!$F:$F,$R17),0)</f>
        <v>0</v>
      </c>
      <c r="E17" s="13">
        <f>ROUND(-SUMIFS('DPS CD CW Info'!$K:$K,'DPS CD CW Info'!$A:$A,E$1,'DPS CD CW Info'!$F:$F,$R17),0)</f>
        <v>0</v>
      </c>
      <c r="F17" s="13">
        <f>ROUND(-SUMIFS('DPS CD CW Info'!$K:$K,'DPS CD CW Info'!$A:$A,F$1,'DPS CD CW Info'!$F:$F,$R17),0)</f>
        <v>0</v>
      </c>
      <c r="G17" s="13">
        <f>ROUND(-SUMIFS('DPS CD CW Info'!$K:$K,'DPS CD CW Info'!$A:$A,G$1,'DPS CD CW Info'!$F:$F,$R17),0)</f>
        <v>0</v>
      </c>
      <c r="H17" s="13">
        <f>ROUND(-SUMIFS('DPS CD CW Info'!$K:$K,'DPS CD CW Info'!$A:$A,H$1,'DPS CD CW Info'!$F:$F,$R17),0)</f>
        <v>0</v>
      </c>
      <c r="I17" s="13">
        <f>ROUND(-SUMIFS('DPS CD CW Info'!$K:$K,'DPS CD CW Info'!$A:$A,I$1,'DPS CD CW Info'!$F:$F,$R17),0)</f>
        <v>0</v>
      </c>
      <c r="J17" s="13">
        <f>ROUND(-SUMIFS('DPS CD CW Info'!$K:$K,'DPS CD CW Info'!$A:$A,J$1,'DPS CD CW Info'!$F:$F,$R17),0)</f>
        <v>0</v>
      </c>
      <c r="K17" s="13">
        <f>ROUND(-SUMIFS('DPS CD CW Info'!$K:$K,'DPS CD CW Info'!$A:$A,K$1,'DPS CD CW Info'!$F:$F,$R17),0)</f>
        <v>0</v>
      </c>
      <c r="L17" s="13">
        <f>ROUND(-SUMIFS('DPS CD CW Info'!$K:$K,'DPS CD CW Info'!$A:$A,L$1,'DPS CD CW Info'!$F:$F,$R17),0)</f>
        <v>0</v>
      </c>
      <c r="M17" s="13">
        <f>ROUND(-SUMIFS('DPS CD CW Info'!$K:$K,'DPS CD CW Info'!$A:$A,M$1,'DPS CD CW Info'!$F:$F,$R17),0)</f>
        <v>0</v>
      </c>
      <c r="N17" s="13">
        <f>ROUND(-SUMIFS('DPS CD CW Info'!$K:$K,'DPS CD CW Info'!$A:$A,N$1,'DPS CD CW Info'!$F:$F,$R17),0)</f>
        <v>0</v>
      </c>
      <c r="O17" s="13">
        <f>ROUND(-SUMIFS('DPS CD CW Info'!$K:$K,'DPS CD CW Info'!$A:$A,O$1,'DPS CD CW Info'!$F:$F,$R17),0)</f>
        <v>0</v>
      </c>
      <c r="P17" s="13">
        <f>ROUND(-SUMIFS('DPS CD CW Info'!$K:$K,'DPS CD CW Info'!$A:$A,P$1,'DPS CD CW Info'!$F:$F,$R17),0)</f>
        <v>0</v>
      </c>
      <c r="Q17" s="13">
        <f>C17+D17+E17+F17+M17+G17+H17+I17+J17+K17+L17+N17+O17+P17</f>
        <v>0</v>
      </c>
      <c r="R17" s="20">
        <v>16</v>
      </c>
    </row>
    <row r="18" spans="1:18" s="20" customFormat="1" ht="1.9" customHeight="1" x14ac:dyDescent="0.3">
      <c r="A18" s="11"/>
      <c r="B18" s="19"/>
      <c r="C18" s="27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 t="e">
        <f>C18+D18+E18+F18+M18+G18+H18+I18+J18+K18+L18+N18+#REF!+#REF!+#REF!+#REF!+#REF!+#REF!+#REF!+#REF!+#REF!+#REF!+#REF!+#REF!+#REF!+O18+P18</f>
        <v>#REF!</v>
      </c>
      <c r="R18" s="20">
        <v>17</v>
      </c>
    </row>
    <row r="19" spans="1:18" s="20" customFormat="1" ht="39" x14ac:dyDescent="0.3">
      <c r="A19" s="23" t="s">
        <v>21</v>
      </c>
      <c r="B19" s="24"/>
      <c r="C19" s="25">
        <f t="shared" ref="C19:P19" si="3">C13+C15+C16+C17</f>
        <v>24578</v>
      </c>
      <c r="D19" s="26">
        <f t="shared" si="3"/>
        <v>21041</v>
      </c>
      <c r="E19" s="26">
        <f t="shared" si="3"/>
        <v>24358</v>
      </c>
      <c r="F19" s="26">
        <f t="shared" si="3"/>
        <v>20699</v>
      </c>
      <c r="G19" s="26">
        <f t="shared" si="3"/>
        <v>25881</v>
      </c>
      <c r="H19" s="26">
        <f t="shared" si="3"/>
        <v>21912</v>
      </c>
      <c r="I19" s="26">
        <f t="shared" si="3"/>
        <v>23194</v>
      </c>
      <c r="J19" s="26">
        <f t="shared" si="3"/>
        <v>21287</v>
      </c>
      <c r="K19" s="26">
        <f t="shared" si="3"/>
        <v>22566</v>
      </c>
      <c r="L19" s="26">
        <f t="shared" si="3"/>
        <v>16507</v>
      </c>
      <c r="M19" s="26">
        <f t="shared" si="3"/>
        <v>22639</v>
      </c>
      <c r="N19" s="26">
        <f t="shared" si="3"/>
        <v>17513</v>
      </c>
      <c r="O19" s="26">
        <f t="shared" si="3"/>
        <v>22915</v>
      </c>
      <c r="P19" s="26">
        <f t="shared" si="3"/>
        <v>19650</v>
      </c>
      <c r="Q19" s="26">
        <f>C19+D19+E19+F19+M19+G19+H19+I19+J19+K19+L19+N19+O19+P19</f>
        <v>304740</v>
      </c>
      <c r="R19" s="20">
        <v>18</v>
      </c>
    </row>
    <row r="20" spans="1:18" s="20" customFormat="1" ht="1.9" customHeight="1" x14ac:dyDescent="0.3">
      <c r="A20" s="15"/>
      <c r="B20" s="30"/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 t="e">
        <f>C20+D20+E20+F20+M20+G20+H20+I20+J20+K20+L20+N20+#REF!+#REF!+#REF!+#REF!+#REF!+#REF!+#REF!+#REF!+#REF!+#REF!+#REF!+#REF!+#REF!+O20+P20</f>
        <v>#REF!</v>
      </c>
      <c r="R20" s="20">
        <v>19</v>
      </c>
    </row>
    <row r="21" spans="1:18" s="20" customFormat="1" x14ac:dyDescent="0.3">
      <c r="A21" s="11" t="s">
        <v>22</v>
      </c>
      <c r="B21" s="19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0">
        <v>20</v>
      </c>
    </row>
    <row r="22" spans="1:18" s="20" customFormat="1" x14ac:dyDescent="0.3">
      <c r="A22" s="11" t="s">
        <v>23</v>
      </c>
      <c r="B22" s="19"/>
      <c r="C22" s="2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>
        <f t="shared" ref="Q22:Q84" si="4">C22+D22+E22+F22+M22+G22+H22+I22+J22+K22+L22+N22+O22+P22</f>
        <v>0</v>
      </c>
      <c r="R22" s="20">
        <v>21</v>
      </c>
    </row>
    <row r="23" spans="1:18" s="20" customFormat="1" ht="12.5" x14ac:dyDescent="0.25">
      <c r="A23" s="21" t="s">
        <v>24</v>
      </c>
      <c r="B23" s="22" t="s">
        <v>25</v>
      </c>
      <c r="C23" s="13">
        <f>ROUND('Total Budget'!C23/'Total Budget'!C$3,0)</f>
        <v>6097</v>
      </c>
      <c r="D23" s="13">
        <f>ROUND('Total Budget'!D23/'Total Budget'!D$3,0)</f>
        <v>6259</v>
      </c>
      <c r="E23" s="13">
        <f>ROUND('Total Budget'!E23/'Total Budget'!E$3,0)</f>
        <v>6256</v>
      </c>
      <c r="F23" s="13">
        <f>ROUND('Total Budget'!F23/'Total Budget'!F$3,0)</f>
        <v>5755</v>
      </c>
      <c r="G23" s="13">
        <f>ROUND('Total Budget'!G23/'Total Budget'!G$3,0)</f>
        <v>5735</v>
      </c>
      <c r="H23" s="13">
        <f>ROUND('Total Budget'!H23/'Total Budget'!H$3,0)</f>
        <v>6724</v>
      </c>
      <c r="I23" s="13">
        <f>ROUND('Total Budget'!I23/'Total Budget'!I$3,0)</f>
        <v>5857</v>
      </c>
      <c r="J23" s="13">
        <f>ROUND('Total Budget'!J23/'Total Budget'!J$3,0)</f>
        <v>6273</v>
      </c>
      <c r="K23" s="13">
        <f>ROUND('Total Budget'!K23/'Total Budget'!K$3,0)</f>
        <v>5904</v>
      </c>
      <c r="L23" s="13">
        <f>ROUND('Total Budget'!L23/'Total Budget'!L$3,0)</f>
        <v>5289</v>
      </c>
      <c r="M23" s="13">
        <f>ROUND('Total Budget'!M23/'Total Budget'!M$3,0)</f>
        <v>5833</v>
      </c>
      <c r="N23" s="13">
        <f>ROUND('Total Budget'!N23/'Total Budget'!N$3,0)</f>
        <v>5676</v>
      </c>
      <c r="O23" s="13">
        <f>ROUND('Total Budget'!O23/'Total Budget'!O$3,0)</f>
        <v>5140</v>
      </c>
      <c r="P23" s="13">
        <f>ROUND('Total Budget'!P23/'Total Budget'!P$3,0)</f>
        <v>6096</v>
      </c>
      <c r="Q23" s="13">
        <f t="shared" si="4"/>
        <v>82894</v>
      </c>
      <c r="R23" s="20">
        <v>22</v>
      </c>
    </row>
    <row r="24" spans="1:18" s="20" customFormat="1" ht="12.5" x14ac:dyDescent="0.25">
      <c r="A24" s="21" t="s">
        <v>26</v>
      </c>
      <c r="B24" s="22" t="s">
        <v>27</v>
      </c>
      <c r="C24" s="13">
        <f>ROUND('Total Budget'!C24/'Total Budget'!C$3,0)</f>
        <v>1792</v>
      </c>
      <c r="D24" s="13">
        <f>ROUND('Total Budget'!D24/'Total Budget'!D$3,0)</f>
        <v>1945</v>
      </c>
      <c r="E24" s="13">
        <f>ROUND('Total Budget'!E24/'Total Budget'!E$3,0)</f>
        <v>2367</v>
      </c>
      <c r="F24" s="13">
        <f>ROUND('Total Budget'!F24/'Total Budget'!F$3,0)</f>
        <v>2381</v>
      </c>
      <c r="G24" s="13">
        <f>ROUND('Total Budget'!G24/'Total Budget'!G$3,0)</f>
        <v>2782</v>
      </c>
      <c r="H24" s="13">
        <f>ROUND('Total Budget'!H24/'Total Budget'!H$3,0)</f>
        <v>2854</v>
      </c>
      <c r="I24" s="13">
        <f>ROUND('Total Budget'!I24/'Total Budget'!I$3,0)</f>
        <v>2380</v>
      </c>
      <c r="J24" s="13">
        <f>ROUND('Total Budget'!J24/'Total Budget'!J$3,0)</f>
        <v>2496</v>
      </c>
      <c r="K24" s="13">
        <f>ROUND('Total Budget'!K24/'Total Budget'!K$3,0)</f>
        <v>2137</v>
      </c>
      <c r="L24" s="13">
        <f>ROUND('Total Budget'!L24/'Total Budget'!L$3,0)</f>
        <v>2340</v>
      </c>
      <c r="M24" s="13">
        <f>ROUND('Total Budget'!M24/'Total Budget'!M$3,0)</f>
        <v>2325</v>
      </c>
      <c r="N24" s="13">
        <f>ROUND('Total Budget'!N24/'Total Budget'!N$3,0)</f>
        <v>2550</v>
      </c>
      <c r="O24" s="13">
        <f>ROUND('Total Budget'!O24/'Total Budget'!O$3,0)</f>
        <v>2400</v>
      </c>
      <c r="P24" s="13">
        <f>ROUND('Total Budget'!P24/'Total Budget'!P$3,0)</f>
        <v>2264</v>
      </c>
      <c r="Q24" s="13">
        <f t="shared" si="4"/>
        <v>33013</v>
      </c>
      <c r="R24" s="20">
        <v>23</v>
      </c>
    </row>
    <row r="25" spans="1:18" s="20" customFormat="1" ht="25" x14ac:dyDescent="0.25">
      <c r="A25" s="21" t="s">
        <v>28</v>
      </c>
      <c r="B25" s="22" t="s">
        <v>29</v>
      </c>
      <c r="C25" s="13">
        <f>ROUND('Total Budget'!C25/'Total Budget'!C$3,0)</f>
        <v>516</v>
      </c>
      <c r="D25" s="13">
        <f>ROUND('Total Budget'!D25/'Total Budget'!D$3,0)</f>
        <v>485</v>
      </c>
      <c r="E25" s="13">
        <f>ROUND('Total Budget'!E25/'Total Budget'!E$3,0)</f>
        <v>487</v>
      </c>
      <c r="F25" s="13">
        <f>ROUND('Total Budget'!F25/'Total Budget'!F$3,0)</f>
        <v>469</v>
      </c>
      <c r="G25" s="13">
        <f>ROUND('Total Budget'!G25/'Total Budget'!G$3,0)</f>
        <v>557</v>
      </c>
      <c r="H25" s="13">
        <f>ROUND('Total Budget'!H25/'Total Budget'!H$3,0)</f>
        <v>511</v>
      </c>
      <c r="I25" s="13">
        <f>ROUND('Total Budget'!I25/'Total Budget'!I$3,0)</f>
        <v>516</v>
      </c>
      <c r="J25" s="13">
        <f>ROUND('Total Budget'!J25/'Total Budget'!J$3,0)</f>
        <v>489</v>
      </c>
      <c r="K25" s="13">
        <f>ROUND('Total Budget'!K25/'Total Budget'!K$3,0)</f>
        <v>488</v>
      </c>
      <c r="L25" s="13">
        <f>ROUND('Total Budget'!L25/'Total Budget'!L$3,0)</f>
        <v>475</v>
      </c>
      <c r="M25" s="13">
        <f>ROUND('Total Budget'!M25/'Total Budget'!M$3,0)</f>
        <v>490</v>
      </c>
      <c r="N25" s="13">
        <f>ROUND('Total Budget'!N25/'Total Budget'!N$3,0)</f>
        <v>472</v>
      </c>
      <c r="O25" s="13">
        <f>ROUND('Total Budget'!O25/'Total Budget'!O$3,0)</f>
        <v>468</v>
      </c>
      <c r="P25" s="13">
        <f>ROUND('Total Budget'!P25/'Total Budget'!P$3,0)</f>
        <v>494</v>
      </c>
      <c r="Q25" s="13">
        <f t="shared" si="4"/>
        <v>6917</v>
      </c>
      <c r="R25" s="20">
        <v>24</v>
      </c>
    </row>
    <row r="26" spans="1:18" s="20" customFormat="1" ht="12.5" x14ac:dyDescent="0.25">
      <c r="A26" s="21" t="s">
        <v>30</v>
      </c>
      <c r="B26" s="22" t="s">
        <v>31</v>
      </c>
      <c r="C26" s="13">
        <f>ROUND('Total Budget'!C26/'Total Budget'!C$3,0)</f>
        <v>243</v>
      </c>
      <c r="D26" s="13">
        <f>ROUND('Total Budget'!D26/'Total Budget'!D$3,0)</f>
        <v>539</v>
      </c>
      <c r="E26" s="13">
        <f>ROUND('Total Budget'!E26/'Total Budget'!E$3,0)</f>
        <v>185</v>
      </c>
      <c r="F26" s="13">
        <f>ROUND('Total Budget'!F26/'Total Budget'!F$3,0)</f>
        <v>328</v>
      </c>
      <c r="G26" s="13">
        <f>ROUND('Total Budget'!G26/'Total Budget'!G$3,0)</f>
        <v>420</v>
      </c>
      <c r="H26" s="13">
        <f>ROUND('Total Budget'!H26/'Total Budget'!H$3,0)</f>
        <v>392</v>
      </c>
      <c r="I26" s="13">
        <f>ROUND('Total Budget'!I26/'Total Budget'!I$3,0)</f>
        <v>209</v>
      </c>
      <c r="J26" s="13">
        <f>ROUND('Total Budget'!J26/'Total Budget'!J$3,0)</f>
        <v>292</v>
      </c>
      <c r="K26" s="13">
        <f>ROUND('Total Budget'!K26/'Total Budget'!K$3,0)</f>
        <v>371</v>
      </c>
      <c r="L26" s="13">
        <f>ROUND('Total Budget'!L26/'Total Budget'!L$3,0)</f>
        <v>476</v>
      </c>
      <c r="M26" s="13">
        <f>ROUND('Total Budget'!M26/'Total Budget'!M$3,0)</f>
        <v>277</v>
      </c>
      <c r="N26" s="13">
        <f>ROUND('Total Budget'!N26/'Total Budget'!N$3,0)</f>
        <v>387</v>
      </c>
      <c r="O26" s="13">
        <f>ROUND('Total Budget'!O26/'Total Budget'!O$3,0)</f>
        <v>237</v>
      </c>
      <c r="P26" s="13">
        <f>ROUND('Total Budget'!P26/'Total Budget'!P$3,0)</f>
        <v>335</v>
      </c>
      <c r="Q26" s="13">
        <f t="shared" si="4"/>
        <v>4691</v>
      </c>
      <c r="R26" s="20">
        <v>25</v>
      </c>
    </row>
    <row r="27" spans="1:18" s="20" customFormat="1" ht="12.5" x14ac:dyDescent="0.25">
      <c r="A27" s="21" t="s">
        <v>32</v>
      </c>
      <c r="B27" s="22" t="s">
        <v>33</v>
      </c>
      <c r="C27" s="13">
        <f>ROUND('Total Budget'!C27/'Total Budget'!C$3,0)</f>
        <v>0</v>
      </c>
      <c r="D27" s="13">
        <f>ROUND('Total Budget'!D27/'Total Budget'!D$3,0)</f>
        <v>0</v>
      </c>
      <c r="E27" s="13">
        <f>ROUND('Total Budget'!E27/'Total Budget'!E$3,0)</f>
        <v>0</v>
      </c>
      <c r="F27" s="13">
        <f>ROUND('Total Budget'!F27/'Total Budget'!F$3,0)</f>
        <v>0</v>
      </c>
      <c r="G27" s="13">
        <f>ROUND('Total Budget'!G27/'Total Budget'!G$3,0)</f>
        <v>0</v>
      </c>
      <c r="H27" s="13">
        <f>ROUND('Total Budget'!H27/'Total Budget'!H$3,0)</f>
        <v>0</v>
      </c>
      <c r="I27" s="13">
        <f>ROUND('Total Budget'!I27/'Total Budget'!I$3,0)</f>
        <v>0</v>
      </c>
      <c r="J27" s="13">
        <f>ROUND('Total Budget'!J27/'Total Budget'!J$3,0)</f>
        <v>0</v>
      </c>
      <c r="K27" s="13">
        <f>ROUND('Total Budget'!K27/'Total Budget'!K$3,0)</f>
        <v>0</v>
      </c>
      <c r="L27" s="13">
        <f>ROUND('Total Budget'!L27/'Total Budget'!L$3,0)</f>
        <v>0</v>
      </c>
      <c r="M27" s="13">
        <f>ROUND('Total Budget'!M27/'Total Budget'!M$3,0)</f>
        <v>0</v>
      </c>
      <c r="N27" s="13">
        <f>ROUND('Total Budget'!N27/'Total Budget'!N$3,0)</f>
        <v>0</v>
      </c>
      <c r="O27" s="13">
        <f>ROUND('Total Budget'!O27/'Total Budget'!O$3,0)</f>
        <v>0</v>
      </c>
      <c r="P27" s="13">
        <f>ROUND('Total Budget'!P27/'Total Budget'!P$3,0)</f>
        <v>0</v>
      </c>
      <c r="Q27" s="13">
        <f t="shared" si="4"/>
        <v>0</v>
      </c>
      <c r="R27" s="20">
        <v>26</v>
      </c>
    </row>
    <row r="28" spans="1:18" s="20" customFormat="1" ht="12.5" x14ac:dyDescent="0.25">
      <c r="A28" s="21" t="s">
        <v>34</v>
      </c>
      <c r="B28" s="22" t="s">
        <v>35</v>
      </c>
      <c r="C28" s="13">
        <f>ROUND('Total Budget'!C28/'Total Budget'!C$3,0)</f>
        <v>407</v>
      </c>
      <c r="D28" s="13">
        <f>ROUND('Total Budget'!D28/'Total Budget'!D$3,0)</f>
        <v>404</v>
      </c>
      <c r="E28" s="13">
        <f>ROUND('Total Budget'!E28/'Total Budget'!E$3,0)</f>
        <v>404</v>
      </c>
      <c r="F28" s="13">
        <f>ROUND('Total Budget'!F28/'Total Budget'!F$3,0)</f>
        <v>388</v>
      </c>
      <c r="G28" s="13">
        <f>ROUND('Total Budget'!G28/'Total Budget'!G$3,0)</f>
        <v>436</v>
      </c>
      <c r="H28" s="13">
        <f>ROUND('Total Budget'!H28/'Total Budget'!H$3,0)</f>
        <v>427</v>
      </c>
      <c r="I28" s="13">
        <f>ROUND('Total Budget'!I28/'Total Budget'!I$3,0)</f>
        <v>416</v>
      </c>
      <c r="J28" s="13">
        <f>ROUND('Total Budget'!J28/'Total Budget'!J$3,0)</f>
        <v>409</v>
      </c>
      <c r="K28" s="13">
        <f>ROUND('Total Budget'!K28/'Total Budget'!K$3,0)</f>
        <v>401</v>
      </c>
      <c r="L28" s="13">
        <f>ROUND('Total Budget'!L28/'Total Budget'!L$3,0)</f>
        <v>397</v>
      </c>
      <c r="M28" s="13">
        <f>ROUND('Total Budget'!M28/'Total Budget'!M$3,0)</f>
        <v>417</v>
      </c>
      <c r="N28" s="13">
        <f>ROUND('Total Budget'!N28/'Total Budget'!N$3,0)</f>
        <v>405</v>
      </c>
      <c r="O28" s="13">
        <f>ROUND('Total Budget'!O28/'Total Budget'!O$3,0)</f>
        <v>692</v>
      </c>
      <c r="P28" s="13">
        <f>ROUND('Total Budget'!P28/'Total Budget'!P$3,0)</f>
        <v>407</v>
      </c>
      <c r="Q28" s="13">
        <f t="shared" si="4"/>
        <v>6010</v>
      </c>
      <c r="R28" s="20">
        <v>27</v>
      </c>
    </row>
    <row r="29" spans="1:18" s="20" customFormat="1" x14ac:dyDescent="0.3">
      <c r="A29" s="33" t="s">
        <v>36</v>
      </c>
      <c r="B29" s="24"/>
      <c r="C29" s="25">
        <f t="shared" ref="C29:O29" si="5">SUM(C23:C28)</f>
        <v>9055</v>
      </c>
      <c r="D29" s="26">
        <f t="shared" si="5"/>
        <v>9632</v>
      </c>
      <c r="E29" s="26">
        <f t="shared" si="5"/>
        <v>9699</v>
      </c>
      <c r="F29" s="26">
        <f t="shared" si="5"/>
        <v>9321</v>
      </c>
      <c r="G29" s="26">
        <f t="shared" si="5"/>
        <v>9930</v>
      </c>
      <c r="H29" s="26">
        <f t="shared" si="5"/>
        <v>10908</v>
      </c>
      <c r="I29" s="26">
        <f t="shared" si="5"/>
        <v>9378</v>
      </c>
      <c r="J29" s="26">
        <f t="shared" si="5"/>
        <v>9959</v>
      </c>
      <c r="K29" s="26">
        <f t="shared" si="5"/>
        <v>9301</v>
      </c>
      <c r="L29" s="26">
        <f t="shared" si="5"/>
        <v>8977</v>
      </c>
      <c r="M29" s="26">
        <f t="shared" si="5"/>
        <v>9342</v>
      </c>
      <c r="N29" s="26">
        <f t="shared" si="5"/>
        <v>9490</v>
      </c>
      <c r="O29" s="26">
        <f t="shared" si="5"/>
        <v>8937</v>
      </c>
      <c r="P29" s="26">
        <f t="shared" ref="P29" si="6">SUM(P23:P28)</f>
        <v>9596</v>
      </c>
      <c r="Q29" s="26">
        <f t="shared" si="4"/>
        <v>133525</v>
      </c>
      <c r="R29" s="20">
        <v>28</v>
      </c>
    </row>
    <row r="30" spans="1:18" s="20" customFormat="1" x14ac:dyDescent="0.3">
      <c r="A30" s="11" t="s">
        <v>37</v>
      </c>
      <c r="B30" s="19"/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>
        <f t="shared" si="4"/>
        <v>0</v>
      </c>
      <c r="R30" s="20">
        <v>29</v>
      </c>
    </row>
    <row r="31" spans="1:18" s="20" customFormat="1" x14ac:dyDescent="0.3">
      <c r="A31" s="11" t="s">
        <v>38</v>
      </c>
      <c r="B31" s="19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>
        <f t="shared" si="4"/>
        <v>0</v>
      </c>
      <c r="R31" s="20">
        <v>30</v>
      </c>
    </row>
    <row r="32" spans="1:18" s="20" customFormat="1" ht="12.5" x14ac:dyDescent="0.25">
      <c r="A32" s="21" t="s">
        <v>24</v>
      </c>
      <c r="B32" s="22" t="s">
        <v>25</v>
      </c>
      <c r="C32" s="13">
        <f>ROUND('Total Budget'!C32/'Total Budget'!C$3,0)</f>
        <v>0</v>
      </c>
      <c r="D32" s="13">
        <f>ROUND('Total Budget'!D32/'Total Budget'!D$3,0)</f>
        <v>0</v>
      </c>
      <c r="E32" s="13">
        <f>ROUND('Total Budget'!E32/'Total Budget'!E$3,0)</f>
        <v>0</v>
      </c>
      <c r="F32" s="13">
        <f>ROUND('Total Budget'!F32/'Total Budget'!F$3,0)</f>
        <v>0</v>
      </c>
      <c r="G32" s="13">
        <f>ROUND('Total Budget'!G32/'Total Budget'!G$3,0)</f>
        <v>0</v>
      </c>
      <c r="H32" s="13">
        <f>ROUND('Total Budget'!H32/'Total Budget'!H$3,0)</f>
        <v>0</v>
      </c>
      <c r="I32" s="13">
        <f>ROUND('Total Budget'!I32/'Total Budget'!I$3,0)</f>
        <v>0</v>
      </c>
      <c r="J32" s="13">
        <f>ROUND('Total Budget'!J32/'Total Budget'!J$3,0)</f>
        <v>0</v>
      </c>
      <c r="K32" s="13">
        <f>ROUND('Total Budget'!K32/'Total Budget'!K$3,0)</f>
        <v>0</v>
      </c>
      <c r="L32" s="13">
        <f>ROUND('Total Budget'!L32/'Total Budget'!L$3,0)</f>
        <v>0</v>
      </c>
      <c r="M32" s="13">
        <f>ROUND('Total Budget'!M32/'Total Budget'!M$3,0)</f>
        <v>0</v>
      </c>
      <c r="N32" s="13">
        <f>ROUND('Total Budget'!N32/'Total Budget'!N$3,0)</f>
        <v>0</v>
      </c>
      <c r="O32" s="13">
        <f>ROUND('Total Budget'!O32/'Total Budget'!O$3,0)</f>
        <v>0</v>
      </c>
      <c r="P32" s="13">
        <f>ROUND('Total Budget'!P32/'Total Budget'!P$3,0)</f>
        <v>0</v>
      </c>
      <c r="Q32" s="13">
        <f t="shared" si="4"/>
        <v>0</v>
      </c>
      <c r="R32" s="20">
        <v>31</v>
      </c>
    </row>
    <row r="33" spans="1:18" s="20" customFormat="1" ht="12.5" x14ac:dyDescent="0.25">
      <c r="A33" s="21" t="s">
        <v>26</v>
      </c>
      <c r="B33" s="22" t="s">
        <v>27</v>
      </c>
      <c r="C33" s="13">
        <f>ROUND('Total Budget'!C33/'Total Budget'!C$3,0)</f>
        <v>0</v>
      </c>
      <c r="D33" s="13">
        <f>ROUND('Total Budget'!D33/'Total Budget'!D$3,0)</f>
        <v>0</v>
      </c>
      <c r="E33" s="13">
        <f>ROUND('Total Budget'!E33/'Total Budget'!E$3,0)</f>
        <v>0</v>
      </c>
      <c r="F33" s="13">
        <f>ROUND('Total Budget'!F33/'Total Budget'!F$3,0)</f>
        <v>0</v>
      </c>
      <c r="G33" s="13">
        <f>ROUND('Total Budget'!G33/'Total Budget'!G$3,0)</f>
        <v>0</v>
      </c>
      <c r="H33" s="13">
        <f>ROUND('Total Budget'!H33/'Total Budget'!H$3,0)</f>
        <v>0</v>
      </c>
      <c r="I33" s="13">
        <f>ROUND('Total Budget'!I33/'Total Budget'!I$3,0)</f>
        <v>0</v>
      </c>
      <c r="J33" s="13">
        <f>ROUND('Total Budget'!J33/'Total Budget'!J$3,0)</f>
        <v>0</v>
      </c>
      <c r="K33" s="13">
        <f>ROUND('Total Budget'!K33/'Total Budget'!K$3,0)</f>
        <v>0</v>
      </c>
      <c r="L33" s="13">
        <f>ROUND('Total Budget'!L33/'Total Budget'!L$3,0)</f>
        <v>0</v>
      </c>
      <c r="M33" s="13">
        <f>ROUND('Total Budget'!M33/'Total Budget'!M$3,0)</f>
        <v>0</v>
      </c>
      <c r="N33" s="13">
        <f>ROUND('Total Budget'!N33/'Total Budget'!N$3,0)</f>
        <v>0</v>
      </c>
      <c r="O33" s="13">
        <f>ROUND('Total Budget'!O33/'Total Budget'!O$3,0)</f>
        <v>0</v>
      </c>
      <c r="P33" s="13">
        <f>ROUND('Total Budget'!P33/'Total Budget'!P$3,0)</f>
        <v>0</v>
      </c>
      <c r="Q33" s="13">
        <f t="shared" si="4"/>
        <v>0</v>
      </c>
      <c r="R33" s="20">
        <v>32</v>
      </c>
    </row>
    <row r="34" spans="1:18" s="20" customFormat="1" ht="25" x14ac:dyDescent="0.25">
      <c r="A34" s="21" t="s">
        <v>28</v>
      </c>
      <c r="B34" s="22" t="s">
        <v>29</v>
      </c>
      <c r="C34" s="13">
        <f>ROUND('Total Budget'!C34/'Total Budget'!C$3,0)</f>
        <v>41</v>
      </c>
      <c r="D34" s="13">
        <f>ROUND('Total Budget'!D34/'Total Budget'!D$3,0)</f>
        <v>33</v>
      </c>
      <c r="E34" s="13">
        <f>ROUND('Total Budget'!E34/'Total Budget'!E$3,0)</f>
        <v>39</v>
      </c>
      <c r="F34" s="13">
        <f>ROUND('Total Budget'!F34/'Total Budget'!F$3,0)</f>
        <v>33</v>
      </c>
      <c r="G34" s="13">
        <f>ROUND('Total Budget'!G34/'Total Budget'!G$3,0)</f>
        <v>72</v>
      </c>
      <c r="H34" s="13">
        <f>ROUND('Total Budget'!H34/'Total Budget'!H$3,0)</f>
        <v>55</v>
      </c>
      <c r="I34" s="13">
        <f>ROUND('Total Budget'!I34/'Total Budget'!I$3,0)</f>
        <v>41</v>
      </c>
      <c r="J34" s="13">
        <f>ROUND('Total Budget'!J34/'Total Budget'!J$3,0)</f>
        <v>34</v>
      </c>
      <c r="K34" s="13">
        <f>ROUND('Total Budget'!K34/'Total Budget'!K$3,0)</f>
        <v>40</v>
      </c>
      <c r="L34" s="13">
        <f>ROUND('Total Budget'!L34/'Total Budget'!L$3,0)</f>
        <v>34</v>
      </c>
      <c r="M34" s="13">
        <f>ROUND('Total Budget'!M34/'Total Budget'!M$3,0)</f>
        <v>74</v>
      </c>
      <c r="N34" s="13">
        <f>ROUND('Total Budget'!N34/'Total Budget'!N$3,0)</f>
        <v>58</v>
      </c>
      <c r="O34" s="13">
        <f>ROUND('Total Budget'!O34/'Total Budget'!O$3,0)</f>
        <v>63</v>
      </c>
      <c r="P34" s="13">
        <f>ROUND('Total Budget'!P34/'Total Budget'!P$3,0)</f>
        <v>42</v>
      </c>
      <c r="Q34" s="13">
        <f t="shared" si="4"/>
        <v>659</v>
      </c>
      <c r="R34" s="20">
        <v>33</v>
      </c>
    </row>
    <row r="35" spans="1:18" s="20" customFormat="1" ht="12.5" x14ac:dyDescent="0.25">
      <c r="A35" s="21" t="s">
        <v>30</v>
      </c>
      <c r="B35" s="22" t="s">
        <v>31</v>
      </c>
      <c r="C35" s="13">
        <f>ROUND('Total Budget'!C35/'Total Budget'!C$3,0)</f>
        <v>0</v>
      </c>
      <c r="D35" s="13">
        <f>ROUND('Total Budget'!D35/'Total Budget'!D$3,0)</f>
        <v>21</v>
      </c>
      <c r="E35" s="13">
        <f>ROUND('Total Budget'!E35/'Total Budget'!E$3,0)</f>
        <v>0</v>
      </c>
      <c r="F35" s="13">
        <f>ROUND('Total Budget'!F35/'Total Budget'!F$3,0)</f>
        <v>9</v>
      </c>
      <c r="G35" s="13">
        <f>ROUND('Total Budget'!G35/'Total Budget'!G$3,0)</f>
        <v>0</v>
      </c>
      <c r="H35" s="13">
        <f>ROUND('Total Budget'!H35/'Total Budget'!H$3,0)</f>
        <v>24</v>
      </c>
      <c r="I35" s="13">
        <f>ROUND('Total Budget'!I35/'Total Budget'!I$3,0)</f>
        <v>0</v>
      </c>
      <c r="J35" s="13">
        <f>ROUND('Total Budget'!J35/'Total Budget'!J$3,0)</f>
        <v>20</v>
      </c>
      <c r="K35" s="13">
        <f>ROUND('Total Budget'!K35/'Total Budget'!K$3,0)</f>
        <v>0</v>
      </c>
      <c r="L35" s="13">
        <f>ROUND('Total Budget'!L35/'Total Budget'!L$3,0)</f>
        <v>18</v>
      </c>
      <c r="M35" s="13">
        <f>ROUND('Total Budget'!M35/'Total Budget'!M$3,0)</f>
        <v>0</v>
      </c>
      <c r="N35" s="13">
        <f>ROUND('Total Budget'!N35/'Total Budget'!N$3,0)</f>
        <v>18</v>
      </c>
      <c r="O35" s="13">
        <f>ROUND('Total Budget'!O35/'Total Budget'!O$3,0)</f>
        <v>5</v>
      </c>
      <c r="P35" s="13">
        <f>ROUND('Total Budget'!P35/'Total Budget'!P$3,0)</f>
        <v>0</v>
      </c>
      <c r="Q35" s="13">
        <f t="shared" si="4"/>
        <v>115</v>
      </c>
      <c r="R35" s="20">
        <v>34</v>
      </c>
    </row>
    <row r="36" spans="1:18" s="20" customFormat="1" ht="12.5" x14ac:dyDescent="0.25">
      <c r="A36" s="21" t="s">
        <v>32</v>
      </c>
      <c r="B36" s="22" t="s">
        <v>33</v>
      </c>
      <c r="C36" s="13">
        <f>ROUND('Total Budget'!C36/'Total Budget'!C$3,0)</f>
        <v>0</v>
      </c>
      <c r="D36" s="13">
        <f>ROUND('Total Budget'!D36/'Total Budget'!D$3,0)</f>
        <v>0</v>
      </c>
      <c r="E36" s="13">
        <f>ROUND('Total Budget'!E36/'Total Budget'!E$3,0)</f>
        <v>0</v>
      </c>
      <c r="F36" s="13">
        <f>ROUND('Total Budget'!F36/'Total Budget'!F$3,0)</f>
        <v>0</v>
      </c>
      <c r="G36" s="13">
        <f>ROUND('Total Budget'!G36/'Total Budget'!G$3,0)</f>
        <v>0</v>
      </c>
      <c r="H36" s="13">
        <f>ROUND('Total Budget'!H36/'Total Budget'!H$3,0)</f>
        <v>0</v>
      </c>
      <c r="I36" s="13">
        <f>ROUND('Total Budget'!I36/'Total Budget'!I$3,0)</f>
        <v>0</v>
      </c>
      <c r="J36" s="13">
        <f>ROUND('Total Budget'!J36/'Total Budget'!J$3,0)</f>
        <v>0</v>
      </c>
      <c r="K36" s="13">
        <f>ROUND('Total Budget'!K36/'Total Budget'!K$3,0)</f>
        <v>0</v>
      </c>
      <c r="L36" s="13">
        <f>ROUND('Total Budget'!L36/'Total Budget'!L$3,0)</f>
        <v>0</v>
      </c>
      <c r="M36" s="13">
        <f>ROUND('Total Budget'!M36/'Total Budget'!M$3,0)</f>
        <v>0</v>
      </c>
      <c r="N36" s="13">
        <f>ROUND('Total Budget'!N36/'Total Budget'!N$3,0)</f>
        <v>0</v>
      </c>
      <c r="O36" s="13">
        <f>ROUND('Total Budget'!O36/'Total Budget'!O$3,0)</f>
        <v>0</v>
      </c>
      <c r="P36" s="13">
        <f>ROUND('Total Budget'!P36/'Total Budget'!P$3,0)</f>
        <v>0</v>
      </c>
      <c r="Q36" s="13">
        <f t="shared" si="4"/>
        <v>0</v>
      </c>
      <c r="R36" s="20">
        <v>35</v>
      </c>
    </row>
    <row r="37" spans="1:18" s="20" customFormat="1" ht="12.5" x14ac:dyDescent="0.25">
      <c r="A37" s="21" t="s">
        <v>34</v>
      </c>
      <c r="B37" s="22" t="s">
        <v>35</v>
      </c>
      <c r="C37" s="13">
        <f>ROUND('Total Budget'!C37/'Total Budget'!C$3,0)</f>
        <v>0</v>
      </c>
      <c r="D37" s="13">
        <f>ROUND('Total Budget'!D37/'Total Budget'!D$3,0)</f>
        <v>0</v>
      </c>
      <c r="E37" s="13">
        <f>ROUND('Total Budget'!E37/'Total Budget'!E$3,0)</f>
        <v>0</v>
      </c>
      <c r="F37" s="13">
        <f>ROUND('Total Budget'!F37/'Total Budget'!F$3,0)</f>
        <v>0</v>
      </c>
      <c r="G37" s="13">
        <f>ROUND('Total Budget'!G37/'Total Budget'!G$3,0)</f>
        <v>0</v>
      </c>
      <c r="H37" s="13">
        <f>ROUND('Total Budget'!H37/'Total Budget'!H$3,0)</f>
        <v>0</v>
      </c>
      <c r="I37" s="13">
        <f>ROUND('Total Budget'!I37/'Total Budget'!I$3,0)</f>
        <v>0</v>
      </c>
      <c r="J37" s="13">
        <f>ROUND('Total Budget'!J37/'Total Budget'!J$3,0)</f>
        <v>0</v>
      </c>
      <c r="K37" s="13">
        <f>ROUND('Total Budget'!K37/'Total Budget'!K$3,0)</f>
        <v>0</v>
      </c>
      <c r="L37" s="13">
        <f>ROUND('Total Budget'!L37/'Total Budget'!L$3,0)</f>
        <v>0</v>
      </c>
      <c r="M37" s="13">
        <f>ROUND('Total Budget'!M37/'Total Budget'!M$3,0)</f>
        <v>0</v>
      </c>
      <c r="N37" s="13">
        <f>ROUND('Total Budget'!N37/'Total Budget'!N$3,0)</f>
        <v>0</v>
      </c>
      <c r="O37" s="13">
        <f>ROUND('Total Budget'!O37/'Total Budget'!O$3,0)</f>
        <v>0</v>
      </c>
      <c r="P37" s="13">
        <f>ROUND('Total Budget'!P37/'Total Budget'!P$3,0)</f>
        <v>0</v>
      </c>
      <c r="Q37" s="13">
        <f t="shared" si="4"/>
        <v>0</v>
      </c>
      <c r="R37" s="20">
        <v>36</v>
      </c>
    </row>
    <row r="38" spans="1:18" s="20" customFormat="1" x14ac:dyDescent="0.3">
      <c r="A38" s="33" t="s">
        <v>39</v>
      </c>
      <c r="B38" s="24"/>
      <c r="C38" s="25">
        <f t="shared" ref="C38:O38" si="7">SUM(C32:C37)</f>
        <v>41</v>
      </c>
      <c r="D38" s="26">
        <f t="shared" si="7"/>
        <v>54</v>
      </c>
      <c r="E38" s="26">
        <f t="shared" si="7"/>
        <v>39</v>
      </c>
      <c r="F38" s="26">
        <f t="shared" si="7"/>
        <v>42</v>
      </c>
      <c r="G38" s="26">
        <f t="shared" si="7"/>
        <v>72</v>
      </c>
      <c r="H38" s="26">
        <f t="shared" si="7"/>
        <v>79</v>
      </c>
      <c r="I38" s="26">
        <f t="shared" si="7"/>
        <v>41</v>
      </c>
      <c r="J38" s="26">
        <f t="shared" si="7"/>
        <v>54</v>
      </c>
      <c r="K38" s="26">
        <f t="shared" si="7"/>
        <v>40</v>
      </c>
      <c r="L38" s="26">
        <f t="shared" si="7"/>
        <v>52</v>
      </c>
      <c r="M38" s="26">
        <f t="shared" si="7"/>
        <v>74</v>
      </c>
      <c r="N38" s="26">
        <f t="shared" si="7"/>
        <v>76</v>
      </c>
      <c r="O38" s="26">
        <f t="shared" si="7"/>
        <v>68</v>
      </c>
      <c r="P38" s="26">
        <f t="shared" ref="P38" si="8">SUM(P32:P37)</f>
        <v>42</v>
      </c>
      <c r="Q38" s="26">
        <f t="shared" si="4"/>
        <v>774</v>
      </c>
      <c r="R38" s="20">
        <v>37</v>
      </c>
    </row>
    <row r="39" spans="1:18" s="20" customFormat="1" ht="1.9" customHeight="1" x14ac:dyDescent="0.3">
      <c r="A39" s="11"/>
      <c r="B39" s="19"/>
      <c r="C39" s="2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>
        <f t="shared" si="4"/>
        <v>0</v>
      </c>
      <c r="R39" s="20">
        <v>38</v>
      </c>
    </row>
    <row r="40" spans="1:18" s="20" customFormat="1" x14ac:dyDescent="0.3">
      <c r="A40" s="11" t="s">
        <v>40</v>
      </c>
      <c r="B40" s="19"/>
      <c r="C40" s="27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>
        <f t="shared" si="4"/>
        <v>0</v>
      </c>
      <c r="R40" s="20">
        <v>39</v>
      </c>
    </row>
    <row r="41" spans="1:18" s="20" customFormat="1" ht="12.5" x14ac:dyDescent="0.25">
      <c r="A41" s="21" t="s">
        <v>24</v>
      </c>
      <c r="B41" s="22" t="s">
        <v>25</v>
      </c>
      <c r="C41" s="13">
        <f>ROUND('Total Budget'!C41/'Total Budget'!C$3,0)</f>
        <v>0</v>
      </c>
      <c r="D41" s="13">
        <f>ROUND('Total Budget'!D41/'Total Budget'!D$3,0)</f>
        <v>0</v>
      </c>
      <c r="E41" s="13">
        <f>ROUND('Total Budget'!E41/'Total Budget'!E$3,0)</f>
        <v>0</v>
      </c>
      <c r="F41" s="13">
        <f>ROUND('Total Budget'!F41/'Total Budget'!F$3,0)</f>
        <v>0</v>
      </c>
      <c r="G41" s="13">
        <f>ROUND('Total Budget'!G41/'Total Budget'!G$3,0)</f>
        <v>0</v>
      </c>
      <c r="H41" s="13">
        <f>ROUND('Total Budget'!H41/'Total Budget'!H$3,0)</f>
        <v>0</v>
      </c>
      <c r="I41" s="13">
        <f>ROUND('Total Budget'!I41/'Total Budget'!I$3,0)</f>
        <v>0</v>
      </c>
      <c r="J41" s="13">
        <f>ROUND('Total Budget'!J41/'Total Budget'!J$3,0)</f>
        <v>0</v>
      </c>
      <c r="K41" s="13">
        <f>ROUND('Total Budget'!K41/'Total Budget'!K$3,0)</f>
        <v>0</v>
      </c>
      <c r="L41" s="13">
        <f>ROUND('Total Budget'!L41/'Total Budget'!L$3,0)</f>
        <v>0</v>
      </c>
      <c r="M41" s="13">
        <f>ROUND('Total Budget'!M41/'Total Budget'!M$3,0)</f>
        <v>0</v>
      </c>
      <c r="N41" s="13">
        <f>ROUND('Total Budget'!N41/'Total Budget'!N$3,0)</f>
        <v>0</v>
      </c>
      <c r="O41" s="13">
        <f>ROUND('Total Budget'!O41/'Total Budget'!O$3,0)</f>
        <v>0</v>
      </c>
      <c r="P41" s="13">
        <f>ROUND('Total Budget'!P41/'Total Budget'!P$3,0)</f>
        <v>0</v>
      </c>
      <c r="Q41" s="13">
        <f t="shared" si="4"/>
        <v>0</v>
      </c>
      <c r="R41" s="20">
        <v>40</v>
      </c>
    </row>
    <row r="42" spans="1:18" s="20" customFormat="1" ht="12.5" x14ac:dyDescent="0.25">
      <c r="A42" s="21" t="s">
        <v>26</v>
      </c>
      <c r="B42" s="22" t="s">
        <v>27</v>
      </c>
      <c r="C42" s="13">
        <f>ROUND('Total Budget'!C42/'Total Budget'!C$3,0)</f>
        <v>0</v>
      </c>
      <c r="D42" s="13">
        <f>ROUND('Total Budget'!D42/'Total Budget'!D$3,0)</f>
        <v>0</v>
      </c>
      <c r="E42" s="13">
        <f>ROUND('Total Budget'!E42/'Total Budget'!E$3,0)</f>
        <v>0</v>
      </c>
      <c r="F42" s="13">
        <f>ROUND('Total Budget'!F42/'Total Budget'!F$3,0)</f>
        <v>0</v>
      </c>
      <c r="G42" s="13">
        <f>ROUND('Total Budget'!G42/'Total Budget'!G$3,0)</f>
        <v>0</v>
      </c>
      <c r="H42" s="13">
        <f>ROUND('Total Budget'!H42/'Total Budget'!H$3,0)</f>
        <v>0</v>
      </c>
      <c r="I42" s="13">
        <f>ROUND('Total Budget'!I42/'Total Budget'!I$3,0)</f>
        <v>0</v>
      </c>
      <c r="J42" s="13">
        <f>ROUND('Total Budget'!J42/'Total Budget'!J$3,0)</f>
        <v>0</v>
      </c>
      <c r="K42" s="13">
        <f>ROUND('Total Budget'!K42/'Total Budget'!K$3,0)</f>
        <v>0</v>
      </c>
      <c r="L42" s="13">
        <f>ROUND('Total Budget'!L42/'Total Budget'!L$3,0)</f>
        <v>0</v>
      </c>
      <c r="M42" s="13">
        <f>ROUND('Total Budget'!M42/'Total Budget'!M$3,0)</f>
        <v>0</v>
      </c>
      <c r="N42" s="13">
        <f>ROUND('Total Budget'!N42/'Total Budget'!N$3,0)</f>
        <v>0</v>
      </c>
      <c r="O42" s="13">
        <f>ROUND('Total Budget'!O42/'Total Budget'!O$3,0)</f>
        <v>0</v>
      </c>
      <c r="P42" s="13">
        <f>ROUND('Total Budget'!P42/'Total Budget'!P$3,0)</f>
        <v>0</v>
      </c>
      <c r="Q42" s="13">
        <f t="shared" si="4"/>
        <v>0</v>
      </c>
      <c r="R42" s="20">
        <v>41</v>
      </c>
    </row>
    <row r="43" spans="1:18" s="20" customFormat="1" ht="25" x14ac:dyDescent="0.25">
      <c r="A43" s="21" t="s">
        <v>28</v>
      </c>
      <c r="B43" s="22" t="s">
        <v>29</v>
      </c>
      <c r="C43" s="13">
        <f>ROUND('Total Budget'!C43/'Total Budget'!C$3,0)</f>
        <v>10</v>
      </c>
      <c r="D43" s="13">
        <f>ROUND('Total Budget'!D43/'Total Budget'!D$3,0)</f>
        <v>13</v>
      </c>
      <c r="E43" s="13">
        <f>ROUND('Total Budget'!E43/'Total Budget'!E$3,0)</f>
        <v>13</v>
      </c>
      <c r="F43" s="13">
        <f>ROUND('Total Budget'!F43/'Total Budget'!F$3,0)</f>
        <v>8</v>
      </c>
      <c r="G43" s="13">
        <f>ROUND('Total Budget'!G43/'Total Budget'!G$3,0)</f>
        <v>17</v>
      </c>
      <c r="H43" s="13">
        <f>ROUND('Total Budget'!H43/'Total Budget'!H$3,0)</f>
        <v>16</v>
      </c>
      <c r="I43" s="13">
        <f>ROUND('Total Budget'!I43/'Total Budget'!I$3,0)</f>
        <v>72</v>
      </c>
      <c r="J43" s="13">
        <f>ROUND('Total Budget'!J43/'Total Budget'!J$3,0)</f>
        <v>12</v>
      </c>
      <c r="K43" s="13">
        <f>ROUND('Total Budget'!K43/'Total Budget'!K$3,0)</f>
        <v>15</v>
      </c>
      <c r="L43" s="13">
        <f>ROUND('Total Budget'!L43/'Total Budget'!L$3,0)</f>
        <v>13</v>
      </c>
      <c r="M43" s="13">
        <f>ROUND('Total Budget'!M43/'Total Budget'!M$3,0)</f>
        <v>269</v>
      </c>
      <c r="N43" s="13">
        <f>ROUND('Total Budget'!N43/'Total Budget'!N$3,0)</f>
        <v>9</v>
      </c>
      <c r="O43" s="13">
        <f>ROUND('Total Budget'!O43/'Total Budget'!O$3,0)</f>
        <v>400</v>
      </c>
      <c r="P43" s="13">
        <f>ROUND('Total Budget'!P43/'Total Budget'!P$3,0)</f>
        <v>274</v>
      </c>
      <c r="Q43" s="13">
        <f t="shared" si="4"/>
        <v>1141</v>
      </c>
      <c r="R43" s="20">
        <v>42</v>
      </c>
    </row>
    <row r="44" spans="1:18" s="20" customFormat="1" ht="12.5" x14ac:dyDescent="0.25">
      <c r="A44" s="21" t="s">
        <v>30</v>
      </c>
      <c r="B44" s="22" t="s">
        <v>31</v>
      </c>
      <c r="C44" s="13">
        <f>ROUND('Total Budget'!C44/'Total Budget'!C$3,0)</f>
        <v>56</v>
      </c>
      <c r="D44" s="13">
        <f>ROUND('Total Budget'!D44/'Total Budget'!D$3,0)</f>
        <v>36</v>
      </c>
      <c r="E44" s="13">
        <f>ROUND('Total Budget'!E44/'Total Budget'!E$3,0)</f>
        <v>44</v>
      </c>
      <c r="F44" s="13">
        <f>ROUND('Total Budget'!F44/'Total Budget'!F$3,0)</f>
        <v>41</v>
      </c>
      <c r="G44" s="13">
        <f>ROUND('Total Budget'!G44/'Total Budget'!G$3,0)</f>
        <v>50</v>
      </c>
      <c r="H44" s="13">
        <f>ROUND('Total Budget'!H44/'Total Budget'!H$3,0)</f>
        <v>54</v>
      </c>
      <c r="I44" s="13">
        <f>ROUND('Total Budget'!I44/'Total Budget'!I$3,0)</f>
        <v>74</v>
      </c>
      <c r="J44" s="13">
        <f>ROUND('Total Budget'!J44/'Total Budget'!J$3,0)</f>
        <v>38</v>
      </c>
      <c r="K44" s="13">
        <f>ROUND('Total Budget'!K44/'Total Budget'!K$3,0)</f>
        <v>64</v>
      </c>
      <c r="L44" s="13">
        <f>ROUND('Total Budget'!L44/'Total Budget'!L$3,0)</f>
        <v>53</v>
      </c>
      <c r="M44" s="13">
        <f>ROUND('Total Budget'!M44/'Total Budget'!M$3,0)</f>
        <v>65</v>
      </c>
      <c r="N44" s="13">
        <f>ROUND('Total Budget'!N44/'Total Budget'!N$3,0)</f>
        <v>40</v>
      </c>
      <c r="O44" s="13">
        <f>ROUND('Total Budget'!O44/'Total Budget'!O$3,0)</f>
        <v>43</v>
      </c>
      <c r="P44" s="13">
        <f>ROUND('Total Budget'!P44/'Total Budget'!P$3,0)</f>
        <v>91</v>
      </c>
      <c r="Q44" s="13">
        <f t="shared" si="4"/>
        <v>749</v>
      </c>
      <c r="R44" s="20">
        <v>43</v>
      </c>
    </row>
    <row r="45" spans="1:18" s="20" customFormat="1" ht="12.5" x14ac:dyDescent="0.25">
      <c r="A45" s="21" t="s">
        <v>32</v>
      </c>
      <c r="B45" s="22" t="s">
        <v>33</v>
      </c>
      <c r="C45" s="13">
        <f>ROUND('Total Budget'!C45/'Total Budget'!C$3,0)</f>
        <v>0</v>
      </c>
      <c r="D45" s="13">
        <f>ROUND('Total Budget'!D45/'Total Budget'!D$3,0)</f>
        <v>0</v>
      </c>
      <c r="E45" s="13">
        <f>ROUND('Total Budget'!E45/'Total Budget'!E$3,0)</f>
        <v>0</v>
      </c>
      <c r="F45" s="13">
        <f>ROUND('Total Budget'!F45/'Total Budget'!F$3,0)</f>
        <v>0</v>
      </c>
      <c r="G45" s="13">
        <f>ROUND('Total Budget'!G45/'Total Budget'!G$3,0)</f>
        <v>0</v>
      </c>
      <c r="H45" s="13">
        <f>ROUND('Total Budget'!H45/'Total Budget'!H$3,0)</f>
        <v>0</v>
      </c>
      <c r="I45" s="13">
        <f>ROUND('Total Budget'!I45/'Total Budget'!I$3,0)</f>
        <v>0</v>
      </c>
      <c r="J45" s="13">
        <f>ROUND('Total Budget'!J45/'Total Budget'!J$3,0)</f>
        <v>0</v>
      </c>
      <c r="K45" s="13">
        <f>ROUND('Total Budget'!K45/'Total Budget'!K$3,0)</f>
        <v>0</v>
      </c>
      <c r="L45" s="13">
        <f>ROUND('Total Budget'!L45/'Total Budget'!L$3,0)</f>
        <v>0</v>
      </c>
      <c r="M45" s="13">
        <f>ROUND('Total Budget'!M45/'Total Budget'!M$3,0)</f>
        <v>0</v>
      </c>
      <c r="N45" s="13">
        <f>ROUND('Total Budget'!N45/'Total Budget'!N$3,0)</f>
        <v>0</v>
      </c>
      <c r="O45" s="13">
        <f>ROUND('Total Budget'!O45/'Total Budget'!O$3,0)</f>
        <v>0</v>
      </c>
      <c r="P45" s="13">
        <f>ROUND('Total Budget'!P45/'Total Budget'!P$3,0)</f>
        <v>0</v>
      </c>
      <c r="Q45" s="13">
        <f t="shared" si="4"/>
        <v>0</v>
      </c>
      <c r="R45" s="20">
        <v>44</v>
      </c>
    </row>
    <row r="46" spans="1:18" s="20" customFormat="1" ht="12.5" x14ac:dyDescent="0.25">
      <c r="A46" s="21" t="s">
        <v>34</v>
      </c>
      <c r="B46" s="22" t="s">
        <v>35</v>
      </c>
      <c r="C46" s="13">
        <f>ROUND('Total Budget'!C46/'Total Budget'!C$3,0)</f>
        <v>0</v>
      </c>
      <c r="D46" s="13">
        <f>ROUND('Total Budget'!D46/'Total Budget'!D$3,0)</f>
        <v>0</v>
      </c>
      <c r="E46" s="13">
        <f>ROUND('Total Budget'!E46/'Total Budget'!E$3,0)</f>
        <v>0</v>
      </c>
      <c r="F46" s="13">
        <f>ROUND('Total Budget'!F46/'Total Budget'!F$3,0)</f>
        <v>0</v>
      </c>
      <c r="G46" s="13">
        <f>ROUND('Total Budget'!G46/'Total Budget'!G$3,0)</f>
        <v>0</v>
      </c>
      <c r="H46" s="13">
        <f>ROUND('Total Budget'!H46/'Total Budget'!H$3,0)</f>
        <v>0</v>
      </c>
      <c r="I46" s="13">
        <f>ROUND('Total Budget'!I46/'Total Budget'!I$3,0)</f>
        <v>0</v>
      </c>
      <c r="J46" s="13">
        <f>ROUND('Total Budget'!J46/'Total Budget'!J$3,0)</f>
        <v>0</v>
      </c>
      <c r="K46" s="13">
        <f>ROUND('Total Budget'!K46/'Total Budget'!K$3,0)</f>
        <v>0</v>
      </c>
      <c r="L46" s="13">
        <f>ROUND('Total Budget'!L46/'Total Budget'!L$3,0)</f>
        <v>0</v>
      </c>
      <c r="M46" s="13">
        <f>ROUND('Total Budget'!M46/'Total Budget'!M$3,0)</f>
        <v>0</v>
      </c>
      <c r="N46" s="13">
        <f>ROUND('Total Budget'!N46/'Total Budget'!N$3,0)</f>
        <v>0</v>
      </c>
      <c r="O46" s="13">
        <f>ROUND('Total Budget'!O46/'Total Budget'!O$3,0)</f>
        <v>0</v>
      </c>
      <c r="P46" s="13">
        <f>ROUND('Total Budget'!P46/'Total Budget'!P$3,0)</f>
        <v>0</v>
      </c>
      <c r="Q46" s="13">
        <f t="shared" si="4"/>
        <v>0</v>
      </c>
      <c r="R46" s="20">
        <v>45</v>
      </c>
    </row>
    <row r="47" spans="1:18" s="20" customFormat="1" x14ac:dyDescent="0.3">
      <c r="A47" s="33" t="s">
        <v>41</v>
      </c>
      <c r="B47" s="24"/>
      <c r="C47" s="25">
        <f t="shared" ref="C47:O47" si="9">SUM(C41:C46)</f>
        <v>66</v>
      </c>
      <c r="D47" s="26">
        <f t="shared" si="9"/>
        <v>49</v>
      </c>
      <c r="E47" s="26">
        <f t="shared" si="9"/>
        <v>57</v>
      </c>
      <c r="F47" s="26">
        <f t="shared" si="9"/>
        <v>49</v>
      </c>
      <c r="G47" s="26">
        <f t="shared" si="9"/>
        <v>67</v>
      </c>
      <c r="H47" s="26">
        <f t="shared" si="9"/>
        <v>70</v>
      </c>
      <c r="I47" s="26">
        <f t="shared" si="9"/>
        <v>146</v>
      </c>
      <c r="J47" s="26">
        <f t="shared" si="9"/>
        <v>50</v>
      </c>
      <c r="K47" s="26">
        <f t="shared" si="9"/>
        <v>79</v>
      </c>
      <c r="L47" s="26">
        <f t="shared" si="9"/>
        <v>66</v>
      </c>
      <c r="M47" s="26">
        <f t="shared" si="9"/>
        <v>334</v>
      </c>
      <c r="N47" s="26">
        <f t="shared" si="9"/>
        <v>49</v>
      </c>
      <c r="O47" s="26">
        <f t="shared" si="9"/>
        <v>443</v>
      </c>
      <c r="P47" s="26">
        <f t="shared" ref="P47" si="10">SUM(P41:P46)</f>
        <v>365</v>
      </c>
      <c r="Q47" s="26">
        <f t="shared" si="4"/>
        <v>1890</v>
      </c>
      <c r="R47" s="20">
        <v>46</v>
      </c>
    </row>
    <row r="48" spans="1:18" s="20" customFormat="1" ht="1.9" customHeight="1" x14ac:dyDescent="0.3">
      <c r="A48" s="11"/>
      <c r="B48" s="19"/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>
        <f t="shared" si="4"/>
        <v>0</v>
      </c>
      <c r="R48" s="20">
        <v>47</v>
      </c>
    </row>
    <row r="49" spans="1:18" s="20" customFormat="1" ht="26" x14ac:dyDescent="0.3">
      <c r="A49" s="11" t="s">
        <v>42</v>
      </c>
      <c r="B49" s="19"/>
      <c r="C49" s="27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>
        <f t="shared" si="4"/>
        <v>0</v>
      </c>
      <c r="R49" s="20">
        <v>48</v>
      </c>
    </row>
    <row r="50" spans="1:18" s="20" customFormat="1" ht="12.5" x14ac:dyDescent="0.25">
      <c r="A50" s="21" t="s">
        <v>24</v>
      </c>
      <c r="B50" s="22" t="s">
        <v>25</v>
      </c>
      <c r="C50" s="13">
        <f>ROUND('Total Budget'!C50/'Total Budget'!C$3,0)</f>
        <v>0</v>
      </c>
      <c r="D50" s="13">
        <f>ROUND('Total Budget'!D50/'Total Budget'!D$3,0)</f>
        <v>0</v>
      </c>
      <c r="E50" s="13">
        <f>ROUND('Total Budget'!E50/'Total Budget'!E$3,0)</f>
        <v>0</v>
      </c>
      <c r="F50" s="13">
        <f>ROUND('Total Budget'!F50/'Total Budget'!F$3,0)</f>
        <v>0</v>
      </c>
      <c r="G50" s="13">
        <f>ROUND('Total Budget'!G50/'Total Budget'!G$3,0)</f>
        <v>0</v>
      </c>
      <c r="H50" s="13">
        <f>ROUND('Total Budget'!H50/'Total Budget'!H$3,0)</f>
        <v>0</v>
      </c>
      <c r="I50" s="13">
        <f>ROUND('Total Budget'!I50/'Total Budget'!I$3,0)</f>
        <v>0</v>
      </c>
      <c r="J50" s="13">
        <f>ROUND('Total Budget'!J50/'Total Budget'!J$3,0)</f>
        <v>0</v>
      </c>
      <c r="K50" s="13">
        <f>ROUND('Total Budget'!K50/'Total Budget'!K$3,0)</f>
        <v>0</v>
      </c>
      <c r="L50" s="13">
        <f>ROUND('Total Budget'!L50/'Total Budget'!L$3,0)</f>
        <v>0</v>
      </c>
      <c r="M50" s="13">
        <f>ROUND('Total Budget'!M50/'Total Budget'!M$3,0)</f>
        <v>0</v>
      </c>
      <c r="N50" s="13">
        <f>ROUND('Total Budget'!N50/'Total Budget'!N$3,0)</f>
        <v>0</v>
      </c>
      <c r="O50" s="13">
        <f>ROUND('Total Budget'!O50/'Total Budget'!O$3,0)</f>
        <v>0</v>
      </c>
      <c r="P50" s="13">
        <f>ROUND('Total Budget'!P50/'Total Budget'!P$3,0)</f>
        <v>0</v>
      </c>
      <c r="Q50" s="13">
        <f t="shared" si="4"/>
        <v>0</v>
      </c>
      <c r="R50" s="20">
        <v>49</v>
      </c>
    </row>
    <row r="51" spans="1:18" s="20" customFormat="1" ht="12.5" x14ac:dyDescent="0.25">
      <c r="A51" s="21" t="s">
        <v>26</v>
      </c>
      <c r="B51" s="22" t="s">
        <v>27</v>
      </c>
      <c r="C51" s="13">
        <f>ROUND('Total Budget'!C51/'Total Budget'!C$3,0)</f>
        <v>0</v>
      </c>
      <c r="D51" s="13">
        <f>ROUND('Total Budget'!D51/'Total Budget'!D$3,0)</f>
        <v>0</v>
      </c>
      <c r="E51" s="13">
        <f>ROUND('Total Budget'!E51/'Total Budget'!E$3,0)</f>
        <v>0</v>
      </c>
      <c r="F51" s="13">
        <f>ROUND('Total Budget'!F51/'Total Budget'!F$3,0)</f>
        <v>0</v>
      </c>
      <c r="G51" s="13">
        <f>ROUND('Total Budget'!G51/'Total Budget'!G$3,0)</f>
        <v>0</v>
      </c>
      <c r="H51" s="13">
        <f>ROUND('Total Budget'!H51/'Total Budget'!H$3,0)</f>
        <v>0</v>
      </c>
      <c r="I51" s="13">
        <f>ROUND('Total Budget'!I51/'Total Budget'!I$3,0)</f>
        <v>0</v>
      </c>
      <c r="J51" s="13">
        <f>ROUND('Total Budget'!J51/'Total Budget'!J$3,0)</f>
        <v>0</v>
      </c>
      <c r="K51" s="13">
        <f>ROUND('Total Budget'!K51/'Total Budget'!K$3,0)</f>
        <v>0</v>
      </c>
      <c r="L51" s="13">
        <f>ROUND('Total Budget'!L51/'Total Budget'!L$3,0)</f>
        <v>0</v>
      </c>
      <c r="M51" s="13">
        <f>ROUND('Total Budget'!M51/'Total Budget'!M$3,0)</f>
        <v>0</v>
      </c>
      <c r="N51" s="13">
        <f>ROUND('Total Budget'!N51/'Total Budget'!N$3,0)</f>
        <v>0</v>
      </c>
      <c r="O51" s="13">
        <f>ROUND('Total Budget'!O51/'Total Budget'!O$3,0)</f>
        <v>0</v>
      </c>
      <c r="P51" s="13">
        <f>ROUND('Total Budget'!P51/'Total Budget'!P$3,0)</f>
        <v>0</v>
      </c>
      <c r="Q51" s="13">
        <f t="shared" si="4"/>
        <v>0</v>
      </c>
      <c r="R51" s="20">
        <v>50</v>
      </c>
    </row>
    <row r="52" spans="1:18" s="20" customFormat="1" ht="25" x14ac:dyDescent="0.25">
      <c r="A52" s="21" t="s">
        <v>28</v>
      </c>
      <c r="B52" s="22" t="s">
        <v>29</v>
      </c>
      <c r="C52" s="13">
        <f>ROUND('Total Budget'!C52/'Total Budget'!C$3,0)</f>
        <v>355</v>
      </c>
      <c r="D52" s="13">
        <f>ROUND('Total Budget'!D52/'Total Budget'!D$3,0)</f>
        <v>356</v>
      </c>
      <c r="E52" s="13">
        <f>ROUND('Total Budget'!E52/'Total Budget'!E$3,0)</f>
        <v>356</v>
      </c>
      <c r="F52" s="13">
        <f>ROUND('Total Budget'!F52/'Total Budget'!F$3,0)</f>
        <v>349</v>
      </c>
      <c r="G52" s="13">
        <f>ROUND('Total Budget'!G52/'Total Budget'!G$3,0)</f>
        <v>359</v>
      </c>
      <c r="H52" s="13">
        <f>ROUND('Total Budget'!H52/'Total Budget'!H$3,0)</f>
        <v>353</v>
      </c>
      <c r="I52" s="13">
        <f>ROUND('Total Budget'!I52/'Total Budget'!I$3,0)</f>
        <v>356</v>
      </c>
      <c r="J52" s="13">
        <f>ROUND('Total Budget'!J52/'Total Budget'!J$3,0)</f>
        <v>356</v>
      </c>
      <c r="K52" s="13">
        <f>ROUND('Total Budget'!K52/'Total Budget'!K$3,0)</f>
        <v>357</v>
      </c>
      <c r="L52" s="13">
        <f>ROUND('Total Budget'!L52/'Total Budget'!L$3,0)</f>
        <v>357</v>
      </c>
      <c r="M52" s="13">
        <f>ROUND('Total Budget'!M52/'Total Budget'!M$3,0)</f>
        <v>356</v>
      </c>
      <c r="N52" s="13">
        <f>ROUND('Total Budget'!N52/'Total Budget'!N$3,0)</f>
        <v>355</v>
      </c>
      <c r="O52" s="13">
        <f>ROUND('Total Budget'!O52/'Total Budget'!O$3,0)</f>
        <v>346</v>
      </c>
      <c r="P52" s="13">
        <f>ROUND('Total Budget'!P52/'Total Budget'!P$3,0)</f>
        <v>353</v>
      </c>
      <c r="Q52" s="13">
        <f t="shared" si="4"/>
        <v>4964</v>
      </c>
      <c r="R52" s="20">
        <v>51</v>
      </c>
    </row>
    <row r="53" spans="1:18" s="20" customFormat="1" ht="12.5" x14ac:dyDescent="0.25">
      <c r="A53" s="21" t="s">
        <v>30</v>
      </c>
      <c r="B53" s="22" t="s">
        <v>31</v>
      </c>
      <c r="C53" s="13">
        <f>ROUND('Total Budget'!C53/'Total Budget'!C$3,0)</f>
        <v>0</v>
      </c>
      <c r="D53" s="13">
        <f>ROUND('Total Budget'!D53/'Total Budget'!D$3,0)</f>
        <v>0</v>
      </c>
      <c r="E53" s="13">
        <f>ROUND('Total Budget'!E53/'Total Budget'!E$3,0)</f>
        <v>0</v>
      </c>
      <c r="F53" s="13">
        <f>ROUND('Total Budget'!F53/'Total Budget'!F$3,0)</f>
        <v>0</v>
      </c>
      <c r="G53" s="13">
        <f>ROUND('Total Budget'!G53/'Total Budget'!G$3,0)</f>
        <v>0</v>
      </c>
      <c r="H53" s="13">
        <f>ROUND('Total Budget'!H53/'Total Budget'!H$3,0)</f>
        <v>0</v>
      </c>
      <c r="I53" s="13">
        <f>ROUND('Total Budget'!I53/'Total Budget'!I$3,0)</f>
        <v>0</v>
      </c>
      <c r="J53" s="13">
        <f>ROUND('Total Budget'!J53/'Total Budget'!J$3,0)</f>
        <v>0</v>
      </c>
      <c r="K53" s="13">
        <f>ROUND('Total Budget'!K53/'Total Budget'!K$3,0)</f>
        <v>0</v>
      </c>
      <c r="L53" s="13">
        <f>ROUND('Total Budget'!L53/'Total Budget'!L$3,0)</f>
        <v>0</v>
      </c>
      <c r="M53" s="13">
        <f>ROUND('Total Budget'!M53/'Total Budget'!M$3,0)</f>
        <v>0</v>
      </c>
      <c r="N53" s="13">
        <f>ROUND('Total Budget'!N53/'Total Budget'!N$3,0)</f>
        <v>0</v>
      </c>
      <c r="O53" s="13">
        <f>ROUND('Total Budget'!O53/'Total Budget'!O$3,0)</f>
        <v>0</v>
      </c>
      <c r="P53" s="13">
        <f>ROUND('Total Budget'!P53/'Total Budget'!P$3,0)</f>
        <v>0</v>
      </c>
      <c r="Q53" s="13">
        <f t="shared" si="4"/>
        <v>0</v>
      </c>
      <c r="R53" s="20">
        <v>52</v>
      </c>
    </row>
    <row r="54" spans="1:18" s="20" customFormat="1" ht="12.5" x14ac:dyDescent="0.25">
      <c r="A54" s="21" t="s">
        <v>32</v>
      </c>
      <c r="B54" s="22" t="s">
        <v>33</v>
      </c>
      <c r="C54" s="13">
        <f>ROUND('Total Budget'!C54/'Total Budget'!C$3,0)</f>
        <v>0</v>
      </c>
      <c r="D54" s="13">
        <f>ROUND('Total Budget'!D54/'Total Budget'!D$3,0)</f>
        <v>0</v>
      </c>
      <c r="E54" s="13">
        <f>ROUND('Total Budget'!E54/'Total Budget'!E$3,0)</f>
        <v>0</v>
      </c>
      <c r="F54" s="13">
        <f>ROUND('Total Budget'!F54/'Total Budget'!F$3,0)</f>
        <v>0</v>
      </c>
      <c r="G54" s="13">
        <f>ROUND('Total Budget'!G54/'Total Budget'!G$3,0)</f>
        <v>0</v>
      </c>
      <c r="H54" s="13">
        <f>ROUND('Total Budget'!H54/'Total Budget'!H$3,0)</f>
        <v>0</v>
      </c>
      <c r="I54" s="13">
        <f>ROUND('Total Budget'!I54/'Total Budget'!I$3,0)</f>
        <v>0</v>
      </c>
      <c r="J54" s="13">
        <f>ROUND('Total Budget'!J54/'Total Budget'!J$3,0)</f>
        <v>0</v>
      </c>
      <c r="K54" s="13">
        <f>ROUND('Total Budget'!K54/'Total Budget'!K$3,0)</f>
        <v>0</v>
      </c>
      <c r="L54" s="13">
        <f>ROUND('Total Budget'!L54/'Total Budget'!L$3,0)</f>
        <v>0</v>
      </c>
      <c r="M54" s="13">
        <f>ROUND('Total Budget'!M54/'Total Budget'!M$3,0)</f>
        <v>0</v>
      </c>
      <c r="N54" s="13">
        <f>ROUND('Total Budget'!N54/'Total Budget'!N$3,0)</f>
        <v>0</v>
      </c>
      <c r="O54" s="13">
        <f>ROUND('Total Budget'!O54/'Total Budget'!O$3,0)</f>
        <v>0</v>
      </c>
      <c r="P54" s="13">
        <f>ROUND('Total Budget'!P54/'Total Budget'!P$3,0)</f>
        <v>0</v>
      </c>
      <c r="Q54" s="13">
        <f t="shared" si="4"/>
        <v>0</v>
      </c>
      <c r="R54" s="20">
        <v>53</v>
      </c>
    </row>
    <row r="55" spans="1:18" s="20" customFormat="1" ht="12.5" x14ac:dyDescent="0.25">
      <c r="A55" s="21" t="s">
        <v>34</v>
      </c>
      <c r="B55" s="22" t="s">
        <v>35</v>
      </c>
      <c r="C55" s="13">
        <f>ROUND('Total Budget'!C55/'Total Budget'!C$3,0)</f>
        <v>3</v>
      </c>
      <c r="D55" s="13">
        <f>ROUND('Total Budget'!D55/'Total Budget'!D$3,0)</f>
        <v>3</v>
      </c>
      <c r="E55" s="13">
        <f>ROUND('Total Budget'!E55/'Total Budget'!E$3,0)</f>
        <v>3</v>
      </c>
      <c r="F55" s="13">
        <f>ROUND('Total Budget'!F55/'Total Budget'!F$3,0)</f>
        <v>3</v>
      </c>
      <c r="G55" s="13">
        <f>ROUND('Total Budget'!G55/'Total Budget'!G$3,0)</f>
        <v>3</v>
      </c>
      <c r="H55" s="13">
        <f>ROUND('Total Budget'!H55/'Total Budget'!H$3,0)</f>
        <v>3</v>
      </c>
      <c r="I55" s="13">
        <f>ROUND('Total Budget'!I55/'Total Budget'!I$3,0)</f>
        <v>3</v>
      </c>
      <c r="J55" s="13">
        <f>ROUND('Total Budget'!J55/'Total Budget'!J$3,0)</f>
        <v>3</v>
      </c>
      <c r="K55" s="13">
        <f>ROUND('Total Budget'!K55/'Total Budget'!K$3,0)</f>
        <v>3</v>
      </c>
      <c r="L55" s="13">
        <f>ROUND('Total Budget'!L55/'Total Budget'!L$3,0)</f>
        <v>3</v>
      </c>
      <c r="M55" s="13">
        <f>ROUND('Total Budget'!M55/'Total Budget'!M$3,0)</f>
        <v>3</v>
      </c>
      <c r="N55" s="13">
        <f>ROUND('Total Budget'!N55/'Total Budget'!N$3,0)</f>
        <v>3</v>
      </c>
      <c r="O55" s="13">
        <f>ROUND('Total Budget'!O55/'Total Budget'!O$3,0)</f>
        <v>0</v>
      </c>
      <c r="P55" s="13">
        <f>ROUND('Total Budget'!P55/'Total Budget'!P$3,0)</f>
        <v>3</v>
      </c>
      <c r="Q55" s="13">
        <f t="shared" si="4"/>
        <v>39</v>
      </c>
      <c r="R55" s="20">
        <v>54</v>
      </c>
    </row>
    <row r="56" spans="1:18" s="20" customFormat="1" x14ac:dyDescent="0.3">
      <c r="A56" s="33" t="s">
        <v>43</v>
      </c>
      <c r="B56" s="24"/>
      <c r="C56" s="25">
        <f t="shared" ref="C56:O56" si="11">SUM(C50:C55)</f>
        <v>358</v>
      </c>
      <c r="D56" s="26">
        <f t="shared" si="11"/>
        <v>359</v>
      </c>
      <c r="E56" s="26">
        <f t="shared" si="11"/>
        <v>359</v>
      </c>
      <c r="F56" s="26">
        <f t="shared" si="11"/>
        <v>352</v>
      </c>
      <c r="G56" s="26">
        <f t="shared" si="11"/>
        <v>362</v>
      </c>
      <c r="H56" s="26">
        <f t="shared" si="11"/>
        <v>356</v>
      </c>
      <c r="I56" s="26">
        <f t="shared" si="11"/>
        <v>359</v>
      </c>
      <c r="J56" s="26">
        <f t="shared" si="11"/>
        <v>359</v>
      </c>
      <c r="K56" s="26">
        <f t="shared" si="11"/>
        <v>360</v>
      </c>
      <c r="L56" s="26">
        <f t="shared" si="11"/>
        <v>360</v>
      </c>
      <c r="M56" s="26">
        <f t="shared" si="11"/>
        <v>359</v>
      </c>
      <c r="N56" s="26">
        <f t="shared" si="11"/>
        <v>358</v>
      </c>
      <c r="O56" s="26">
        <f t="shared" si="11"/>
        <v>346</v>
      </c>
      <c r="P56" s="26">
        <f t="shared" ref="P56" si="12">SUM(P50:P55)</f>
        <v>356</v>
      </c>
      <c r="Q56" s="26">
        <f t="shared" si="4"/>
        <v>5003</v>
      </c>
      <c r="R56" s="20">
        <v>55</v>
      </c>
    </row>
    <row r="57" spans="1:18" s="20" customFormat="1" ht="1.9" customHeight="1" x14ac:dyDescent="0.3">
      <c r="A57" s="11"/>
      <c r="B57" s="19"/>
      <c r="C57" s="27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>
        <f t="shared" si="4"/>
        <v>0</v>
      </c>
      <c r="R57" s="20">
        <v>56</v>
      </c>
    </row>
    <row r="58" spans="1:18" s="20" customFormat="1" x14ac:dyDescent="0.3">
      <c r="A58" s="11" t="s">
        <v>44</v>
      </c>
      <c r="B58" s="19"/>
      <c r="C58" s="27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>
        <f t="shared" si="4"/>
        <v>0</v>
      </c>
      <c r="R58" s="20">
        <v>57</v>
      </c>
    </row>
    <row r="59" spans="1:18" s="20" customFormat="1" ht="12.5" x14ac:dyDescent="0.25">
      <c r="A59" s="21" t="s">
        <v>24</v>
      </c>
      <c r="B59" s="22" t="s">
        <v>25</v>
      </c>
      <c r="C59" s="13">
        <f>ROUND('Total Budget'!C59/'Total Budget'!C$3,0)</f>
        <v>1988</v>
      </c>
      <c r="D59" s="13">
        <f>ROUND('Total Budget'!D59/'Total Budget'!D$3,0)</f>
        <v>2168</v>
      </c>
      <c r="E59" s="13">
        <f>ROUND('Total Budget'!E59/'Total Budget'!E$3,0)</f>
        <v>2070</v>
      </c>
      <c r="F59" s="13">
        <f>ROUND('Total Budget'!F59/'Total Budget'!F$3,0)</f>
        <v>2072</v>
      </c>
      <c r="G59" s="13">
        <f>ROUND('Total Budget'!G59/'Total Budget'!G$3,0)</f>
        <v>3007</v>
      </c>
      <c r="H59" s="13">
        <f>ROUND('Total Budget'!H59/'Total Budget'!H$3,0)</f>
        <v>2495</v>
      </c>
      <c r="I59" s="13">
        <f>ROUND('Total Budget'!I59/'Total Budget'!I$3,0)</f>
        <v>2335</v>
      </c>
      <c r="J59" s="13">
        <f>ROUND('Total Budget'!J59/'Total Budget'!J$3,0)</f>
        <v>2185</v>
      </c>
      <c r="K59" s="13">
        <f>ROUND('Total Budget'!K59/'Total Budget'!K$3,0)</f>
        <v>1462</v>
      </c>
      <c r="L59" s="13">
        <f>ROUND('Total Budget'!L59/'Total Budget'!L$3,0)</f>
        <v>2030</v>
      </c>
      <c r="M59" s="13">
        <f>ROUND('Total Budget'!M59/'Total Budget'!M$3,0)</f>
        <v>2075</v>
      </c>
      <c r="N59" s="13">
        <f>ROUND('Total Budget'!N59/'Total Budget'!N$3,0)</f>
        <v>2223</v>
      </c>
      <c r="O59" s="13">
        <f>ROUND('Total Budget'!O59/'Total Budget'!O$3,0)</f>
        <v>2182</v>
      </c>
      <c r="P59" s="13">
        <f>ROUND('Total Budget'!P59/'Total Budget'!P$3,0)</f>
        <v>2070</v>
      </c>
      <c r="Q59" s="13">
        <f t="shared" si="4"/>
        <v>30362</v>
      </c>
      <c r="R59" s="20">
        <v>58</v>
      </c>
    </row>
    <row r="60" spans="1:18" s="20" customFormat="1" ht="12.5" x14ac:dyDescent="0.25">
      <c r="A60" s="21" t="s">
        <v>26</v>
      </c>
      <c r="B60" s="22" t="s">
        <v>27</v>
      </c>
      <c r="C60" s="13">
        <f>ROUND('Total Budget'!C60/'Total Budget'!C$3,0)</f>
        <v>0</v>
      </c>
      <c r="D60" s="13">
        <f>ROUND('Total Budget'!D60/'Total Budget'!D$3,0)</f>
        <v>0</v>
      </c>
      <c r="E60" s="13">
        <f>ROUND('Total Budget'!E60/'Total Budget'!E$3,0)</f>
        <v>0</v>
      </c>
      <c r="F60" s="13">
        <f>ROUND('Total Budget'!F60/'Total Budget'!F$3,0)</f>
        <v>0</v>
      </c>
      <c r="G60" s="13">
        <f>ROUND('Total Budget'!G60/'Total Budget'!G$3,0)</f>
        <v>0</v>
      </c>
      <c r="H60" s="13">
        <f>ROUND('Total Budget'!H60/'Total Budget'!H$3,0)</f>
        <v>0</v>
      </c>
      <c r="I60" s="13">
        <f>ROUND('Total Budget'!I60/'Total Budget'!I$3,0)</f>
        <v>0</v>
      </c>
      <c r="J60" s="13">
        <f>ROUND('Total Budget'!J60/'Total Budget'!J$3,0)</f>
        <v>0</v>
      </c>
      <c r="K60" s="13">
        <f>ROUND('Total Budget'!K60/'Total Budget'!K$3,0)</f>
        <v>0</v>
      </c>
      <c r="L60" s="13">
        <f>ROUND('Total Budget'!L60/'Total Budget'!L$3,0)</f>
        <v>0</v>
      </c>
      <c r="M60" s="13">
        <f>ROUND('Total Budget'!M60/'Total Budget'!M$3,0)</f>
        <v>0</v>
      </c>
      <c r="N60" s="13">
        <f>ROUND('Total Budget'!N60/'Total Budget'!N$3,0)</f>
        <v>0</v>
      </c>
      <c r="O60" s="13">
        <f>ROUND('Total Budget'!O60/'Total Budget'!O$3,0)</f>
        <v>0</v>
      </c>
      <c r="P60" s="13">
        <f>ROUND('Total Budget'!P60/'Total Budget'!P$3,0)</f>
        <v>0</v>
      </c>
      <c r="Q60" s="13">
        <f t="shared" si="4"/>
        <v>0</v>
      </c>
      <c r="R60" s="20">
        <v>59</v>
      </c>
    </row>
    <row r="61" spans="1:18" s="20" customFormat="1" ht="25" x14ac:dyDescent="0.25">
      <c r="A61" s="21" t="s">
        <v>28</v>
      </c>
      <c r="B61" s="22" t="s">
        <v>29</v>
      </c>
      <c r="C61" s="13">
        <f>ROUND('Total Budget'!C61/'Total Budget'!C$3,0)</f>
        <v>0</v>
      </c>
      <c r="D61" s="13">
        <f>ROUND('Total Budget'!D61/'Total Budget'!D$3,0)</f>
        <v>0</v>
      </c>
      <c r="E61" s="13">
        <f>ROUND('Total Budget'!E61/'Total Budget'!E$3,0)</f>
        <v>0</v>
      </c>
      <c r="F61" s="13">
        <f>ROUND('Total Budget'!F61/'Total Budget'!F$3,0)</f>
        <v>0</v>
      </c>
      <c r="G61" s="13">
        <f>ROUND('Total Budget'!G61/'Total Budget'!G$3,0)</f>
        <v>0</v>
      </c>
      <c r="H61" s="13">
        <f>ROUND('Total Budget'!H61/'Total Budget'!H$3,0)</f>
        <v>0</v>
      </c>
      <c r="I61" s="13">
        <f>ROUND('Total Budget'!I61/'Total Budget'!I$3,0)</f>
        <v>0</v>
      </c>
      <c r="J61" s="13">
        <f>ROUND('Total Budget'!J61/'Total Budget'!J$3,0)</f>
        <v>0</v>
      </c>
      <c r="K61" s="13">
        <f>ROUND('Total Budget'!K61/'Total Budget'!K$3,0)</f>
        <v>0</v>
      </c>
      <c r="L61" s="13">
        <f>ROUND('Total Budget'!L61/'Total Budget'!L$3,0)</f>
        <v>0</v>
      </c>
      <c r="M61" s="13">
        <f>ROUND('Total Budget'!M61/'Total Budget'!M$3,0)</f>
        <v>0</v>
      </c>
      <c r="N61" s="13">
        <f>ROUND('Total Budget'!N61/'Total Budget'!N$3,0)</f>
        <v>0</v>
      </c>
      <c r="O61" s="13">
        <f>ROUND('Total Budget'!O61/'Total Budget'!O$3,0)</f>
        <v>0</v>
      </c>
      <c r="P61" s="13">
        <f>ROUND('Total Budget'!P61/'Total Budget'!P$3,0)</f>
        <v>0</v>
      </c>
      <c r="Q61" s="13">
        <f t="shared" si="4"/>
        <v>0</v>
      </c>
      <c r="R61" s="20">
        <v>60</v>
      </c>
    </row>
    <row r="62" spans="1:18" s="20" customFormat="1" ht="12.5" x14ac:dyDescent="0.25">
      <c r="A62" s="21" t="s">
        <v>30</v>
      </c>
      <c r="B62" s="22" t="s">
        <v>31</v>
      </c>
      <c r="C62" s="13">
        <f>ROUND('Total Budget'!C62/'Total Budget'!C$3,0)</f>
        <v>24</v>
      </c>
      <c r="D62" s="13">
        <f>ROUND('Total Budget'!D62/'Total Budget'!D$3,0)</f>
        <v>17</v>
      </c>
      <c r="E62" s="13">
        <f>ROUND('Total Budget'!E62/'Total Budget'!E$3,0)</f>
        <v>13</v>
      </c>
      <c r="F62" s="13">
        <f>ROUND('Total Budget'!F62/'Total Budget'!F$3,0)</f>
        <v>25</v>
      </c>
      <c r="G62" s="13">
        <f>ROUND('Total Budget'!G62/'Total Budget'!G$3,0)</f>
        <v>19</v>
      </c>
      <c r="H62" s="13">
        <f>ROUND('Total Budget'!H62/'Total Budget'!H$3,0)</f>
        <v>21</v>
      </c>
      <c r="I62" s="13">
        <f>ROUND('Total Budget'!I62/'Total Budget'!I$3,0)</f>
        <v>22</v>
      </c>
      <c r="J62" s="13">
        <f>ROUND('Total Budget'!J62/'Total Budget'!J$3,0)</f>
        <v>20</v>
      </c>
      <c r="K62" s="13">
        <f>ROUND('Total Budget'!K62/'Total Budget'!K$3,0)</f>
        <v>22</v>
      </c>
      <c r="L62" s="13">
        <f>ROUND('Total Budget'!L62/'Total Budget'!L$3,0)</f>
        <v>19</v>
      </c>
      <c r="M62" s="13">
        <f>ROUND('Total Budget'!M62/'Total Budget'!M$3,0)</f>
        <v>34</v>
      </c>
      <c r="N62" s="13">
        <f>ROUND('Total Budget'!N62/'Total Budget'!N$3,0)</f>
        <v>27</v>
      </c>
      <c r="O62" s="13">
        <f>ROUND('Total Budget'!O62/'Total Budget'!O$3,0)</f>
        <v>13</v>
      </c>
      <c r="P62" s="13">
        <f>ROUND('Total Budget'!P62/'Total Budget'!P$3,0)</f>
        <v>22</v>
      </c>
      <c r="Q62" s="13">
        <f t="shared" si="4"/>
        <v>298</v>
      </c>
      <c r="R62" s="20">
        <v>61</v>
      </c>
    </row>
    <row r="63" spans="1:18" s="20" customFormat="1" ht="12.5" x14ac:dyDescent="0.25">
      <c r="A63" s="21" t="s">
        <v>32</v>
      </c>
      <c r="B63" s="22" t="s">
        <v>33</v>
      </c>
      <c r="C63" s="13">
        <f>ROUND('Total Budget'!C63/'Total Budget'!C$3,0)</f>
        <v>0</v>
      </c>
      <c r="D63" s="13">
        <f>ROUND('Total Budget'!D63/'Total Budget'!D$3,0)</f>
        <v>0</v>
      </c>
      <c r="E63" s="13">
        <f>ROUND('Total Budget'!E63/'Total Budget'!E$3,0)</f>
        <v>0</v>
      </c>
      <c r="F63" s="13">
        <f>ROUND('Total Budget'!F63/'Total Budget'!F$3,0)</f>
        <v>0</v>
      </c>
      <c r="G63" s="13">
        <f>ROUND('Total Budget'!G63/'Total Budget'!G$3,0)</f>
        <v>0</v>
      </c>
      <c r="H63" s="13">
        <f>ROUND('Total Budget'!H63/'Total Budget'!H$3,0)</f>
        <v>0</v>
      </c>
      <c r="I63" s="13">
        <f>ROUND('Total Budget'!I63/'Total Budget'!I$3,0)</f>
        <v>0</v>
      </c>
      <c r="J63" s="13">
        <f>ROUND('Total Budget'!J63/'Total Budget'!J$3,0)</f>
        <v>0</v>
      </c>
      <c r="K63" s="13">
        <f>ROUND('Total Budget'!K63/'Total Budget'!K$3,0)</f>
        <v>0</v>
      </c>
      <c r="L63" s="13">
        <f>ROUND('Total Budget'!L63/'Total Budget'!L$3,0)</f>
        <v>0</v>
      </c>
      <c r="M63" s="13">
        <f>ROUND('Total Budget'!M63/'Total Budget'!M$3,0)</f>
        <v>0</v>
      </c>
      <c r="N63" s="13">
        <f>ROUND('Total Budget'!N63/'Total Budget'!N$3,0)</f>
        <v>0</v>
      </c>
      <c r="O63" s="13">
        <f>ROUND('Total Budget'!O63/'Total Budget'!O$3,0)</f>
        <v>0</v>
      </c>
      <c r="P63" s="13">
        <f>ROUND('Total Budget'!P63/'Total Budget'!P$3,0)</f>
        <v>0</v>
      </c>
      <c r="Q63" s="13">
        <f t="shared" si="4"/>
        <v>0</v>
      </c>
      <c r="R63" s="20">
        <v>62</v>
      </c>
    </row>
    <row r="64" spans="1:18" s="20" customFormat="1" ht="12.5" x14ac:dyDescent="0.25">
      <c r="A64" s="21" t="s">
        <v>34</v>
      </c>
      <c r="B64" s="22" t="s">
        <v>35</v>
      </c>
      <c r="C64" s="13">
        <f>ROUND('Total Budget'!C64/'Total Budget'!C$3,0)</f>
        <v>0</v>
      </c>
      <c r="D64" s="13">
        <f>ROUND('Total Budget'!D64/'Total Budget'!D$3,0)</f>
        <v>0</v>
      </c>
      <c r="E64" s="13">
        <f>ROUND('Total Budget'!E64/'Total Budget'!E$3,0)</f>
        <v>0</v>
      </c>
      <c r="F64" s="13">
        <f>ROUND('Total Budget'!F64/'Total Budget'!F$3,0)</f>
        <v>0</v>
      </c>
      <c r="G64" s="13">
        <f>ROUND('Total Budget'!G64/'Total Budget'!G$3,0)</f>
        <v>0</v>
      </c>
      <c r="H64" s="13">
        <f>ROUND('Total Budget'!H64/'Total Budget'!H$3,0)</f>
        <v>0</v>
      </c>
      <c r="I64" s="13">
        <f>ROUND('Total Budget'!I64/'Total Budget'!I$3,0)</f>
        <v>0</v>
      </c>
      <c r="J64" s="13">
        <f>ROUND('Total Budget'!J64/'Total Budget'!J$3,0)</f>
        <v>0</v>
      </c>
      <c r="K64" s="13">
        <f>ROUND('Total Budget'!K64/'Total Budget'!K$3,0)</f>
        <v>0</v>
      </c>
      <c r="L64" s="13">
        <f>ROUND('Total Budget'!L64/'Total Budget'!L$3,0)</f>
        <v>0</v>
      </c>
      <c r="M64" s="13">
        <f>ROUND('Total Budget'!M64/'Total Budget'!M$3,0)</f>
        <v>0</v>
      </c>
      <c r="N64" s="13">
        <f>ROUND('Total Budget'!N64/'Total Budget'!N$3,0)</f>
        <v>0</v>
      </c>
      <c r="O64" s="13">
        <f>ROUND('Total Budget'!O64/'Total Budget'!O$3,0)</f>
        <v>0</v>
      </c>
      <c r="P64" s="13">
        <f>ROUND('Total Budget'!P64/'Total Budget'!P$3,0)</f>
        <v>0</v>
      </c>
      <c r="Q64" s="13">
        <f t="shared" si="4"/>
        <v>0</v>
      </c>
      <c r="R64" s="20">
        <v>63</v>
      </c>
    </row>
    <row r="65" spans="1:18" s="20" customFormat="1" x14ac:dyDescent="0.3">
      <c r="A65" s="33" t="s">
        <v>43</v>
      </c>
      <c r="B65" s="24"/>
      <c r="C65" s="25">
        <f t="shared" ref="C65:O65" si="13">SUM(C59:C64)</f>
        <v>2012</v>
      </c>
      <c r="D65" s="26">
        <f t="shared" si="13"/>
        <v>2185</v>
      </c>
      <c r="E65" s="26">
        <f t="shared" si="13"/>
        <v>2083</v>
      </c>
      <c r="F65" s="26">
        <f t="shared" si="13"/>
        <v>2097</v>
      </c>
      <c r="G65" s="26">
        <f t="shared" si="13"/>
        <v>3026</v>
      </c>
      <c r="H65" s="26">
        <f t="shared" si="13"/>
        <v>2516</v>
      </c>
      <c r="I65" s="26">
        <f t="shared" si="13"/>
        <v>2357</v>
      </c>
      <c r="J65" s="26">
        <f t="shared" si="13"/>
        <v>2205</v>
      </c>
      <c r="K65" s="26">
        <f t="shared" si="13"/>
        <v>1484</v>
      </c>
      <c r="L65" s="26">
        <f t="shared" si="13"/>
        <v>2049</v>
      </c>
      <c r="M65" s="26">
        <f t="shared" si="13"/>
        <v>2109</v>
      </c>
      <c r="N65" s="26">
        <f t="shared" si="13"/>
        <v>2250</v>
      </c>
      <c r="O65" s="26">
        <f t="shared" si="13"/>
        <v>2195</v>
      </c>
      <c r="P65" s="26">
        <f t="shared" ref="P65" si="14">SUM(P59:P64)</f>
        <v>2092</v>
      </c>
      <c r="Q65" s="26">
        <f t="shared" si="4"/>
        <v>30660</v>
      </c>
      <c r="R65" s="20">
        <v>64</v>
      </c>
    </row>
    <row r="66" spans="1:18" s="20" customFormat="1" ht="1.9" customHeight="1" x14ac:dyDescent="0.3">
      <c r="A66" s="11"/>
      <c r="B66" s="19"/>
      <c r="C66" s="27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>
        <f t="shared" si="4"/>
        <v>0</v>
      </c>
      <c r="R66" s="20">
        <v>65</v>
      </c>
    </row>
    <row r="67" spans="1:18" s="20" customFormat="1" ht="26" x14ac:dyDescent="0.3">
      <c r="A67" s="11" t="s">
        <v>45</v>
      </c>
      <c r="B67" s="19"/>
      <c r="C67" s="27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>
        <f t="shared" si="4"/>
        <v>0</v>
      </c>
      <c r="R67" s="20">
        <v>66</v>
      </c>
    </row>
    <row r="68" spans="1:18" s="20" customFormat="1" ht="12.5" x14ac:dyDescent="0.25">
      <c r="A68" s="21" t="s">
        <v>24</v>
      </c>
      <c r="B68" s="22" t="s">
        <v>25</v>
      </c>
      <c r="C68" s="13">
        <f>ROUND('Total Budget'!C68/'Total Budget'!C$3,0)</f>
        <v>0</v>
      </c>
      <c r="D68" s="13">
        <f>ROUND('Total Budget'!D68/'Total Budget'!D$3,0)</f>
        <v>0</v>
      </c>
      <c r="E68" s="13">
        <f>ROUND('Total Budget'!E68/'Total Budget'!E$3,0)</f>
        <v>0</v>
      </c>
      <c r="F68" s="13">
        <f>ROUND('Total Budget'!F68/'Total Budget'!F$3,0)</f>
        <v>0</v>
      </c>
      <c r="G68" s="13">
        <f>ROUND('Total Budget'!G68/'Total Budget'!G$3,0)</f>
        <v>0</v>
      </c>
      <c r="H68" s="13">
        <f>ROUND('Total Budget'!H68/'Total Budget'!H$3,0)</f>
        <v>0</v>
      </c>
      <c r="I68" s="13">
        <f>ROUND('Total Budget'!I68/'Total Budget'!I$3,0)</f>
        <v>0</v>
      </c>
      <c r="J68" s="13">
        <f>ROUND('Total Budget'!J68/'Total Budget'!J$3,0)</f>
        <v>0</v>
      </c>
      <c r="K68" s="13">
        <f>ROUND('Total Budget'!K68/'Total Budget'!K$3,0)</f>
        <v>0</v>
      </c>
      <c r="L68" s="13">
        <f>ROUND('Total Budget'!L68/'Total Budget'!L$3,0)</f>
        <v>0</v>
      </c>
      <c r="M68" s="13">
        <f>ROUND('Total Budget'!M68/'Total Budget'!M$3,0)</f>
        <v>0</v>
      </c>
      <c r="N68" s="13">
        <f>ROUND('Total Budget'!N68/'Total Budget'!N$3,0)</f>
        <v>0</v>
      </c>
      <c r="O68" s="13">
        <f>ROUND('Total Budget'!O68/'Total Budget'!O$3,0)</f>
        <v>0</v>
      </c>
      <c r="P68" s="13">
        <f>ROUND('Total Budget'!P68/'Total Budget'!P$3,0)</f>
        <v>0</v>
      </c>
      <c r="Q68" s="13">
        <f t="shared" si="4"/>
        <v>0</v>
      </c>
      <c r="R68" s="20">
        <v>67</v>
      </c>
    </row>
    <row r="69" spans="1:18" s="20" customFormat="1" ht="12.5" x14ac:dyDescent="0.25">
      <c r="A69" s="21" t="s">
        <v>26</v>
      </c>
      <c r="B69" s="22" t="s">
        <v>27</v>
      </c>
      <c r="C69" s="13">
        <f>ROUND('Total Budget'!C69/'Total Budget'!C$3,0)</f>
        <v>0</v>
      </c>
      <c r="D69" s="13">
        <f>ROUND('Total Budget'!D69/'Total Budget'!D$3,0)</f>
        <v>0</v>
      </c>
      <c r="E69" s="13">
        <f>ROUND('Total Budget'!E69/'Total Budget'!E$3,0)</f>
        <v>0</v>
      </c>
      <c r="F69" s="13">
        <f>ROUND('Total Budget'!F69/'Total Budget'!F$3,0)</f>
        <v>0</v>
      </c>
      <c r="G69" s="13">
        <f>ROUND('Total Budget'!G69/'Total Budget'!G$3,0)</f>
        <v>0</v>
      </c>
      <c r="H69" s="13">
        <f>ROUND('Total Budget'!H69/'Total Budget'!H$3,0)</f>
        <v>0</v>
      </c>
      <c r="I69" s="13">
        <f>ROUND('Total Budget'!I69/'Total Budget'!I$3,0)</f>
        <v>0</v>
      </c>
      <c r="J69" s="13">
        <f>ROUND('Total Budget'!J69/'Total Budget'!J$3,0)</f>
        <v>0</v>
      </c>
      <c r="K69" s="13">
        <f>ROUND('Total Budget'!K69/'Total Budget'!K$3,0)</f>
        <v>0</v>
      </c>
      <c r="L69" s="13">
        <f>ROUND('Total Budget'!L69/'Total Budget'!L$3,0)</f>
        <v>0</v>
      </c>
      <c r="M69" s="13">
        <f>ROUND('Total Budget'!M69/'Total Budget'!M$3,0)</f>
        <v>0</v>
      </c>
      <c r="N69" s="13">
        <f>ROUND('Total Budget'!N69/'Total Budget'!N$3,0)</f>
        <v>0</v>
      </c>
      <c r="O69" s="13">
        <f>ROUND('Total Budget'!O69/'Total Budget'!O$3,0)</f>
        <v>0</v>
      </c>
      <c r="P69" s="13">
        <f>ROUND('Total Budget'!P69/'Total Budget'!P$3,0)</f>
        <v>0</v>
      </c>
      <c r="Q69" s="13">
        <f t="shared" si="4"/>
        <v>0</v>
      </c>
      <c r="R69" s="20">
        <v>68</v>
      </c>
    </row>
    <row r="70" spans="1:18" s="20" customFormat="1" ht="25" x14ac:dyDescent="0.25">
      <c r="A70" s="21" t="s">
        <v>28</v>
      </c>
      <c r="B70" s="22" t="s">
        <v>29</v>
      </c>
      <c r="C70" s="13">
        <f>ROUND('Total Budget'!C70/'Total Budget'!C$3,0)</f>
        <v>3</v>
      </c>
      <c r="D70" s="13">
        <f>ROUND('Total Budget'!D70/'Total Budget'!D$3,0)</f>
        <v>3</v>
      </c>
      <c r="E70" s="13">
        <f>ROUND('Total Budget'!E70/'Total Budget'!E$3,0)</f>
        <v>3</v>
      </c>
      <c r="F70" s="13">
        <f>ROUND('Total Budget'!F70/'Total Budget'!F$3,0)</f>
        <v>3</v>
      </c>
      <c r="G70" s="13">
        <f>ROUND('Total Budget'!G70/'Total Budget'!G$3,0)</f>
        <v>3</v>
      </c>
      <c r="H70" s="13">
        <f>ROUND('Total Budget'!H70/'Total Budget'!H$3,0)</f>
        <v>3</v>
      </c>
      <c r="I70" s="13">
        <f>ROUND('Total Budget'!I70/'Total Budget'!I$3,0)</f>
        <v>3</v>
      </c>
      <c r="J70" s="13">
        <f>ROUND('Total Budget'!J70/'Total Budget'!J$3,0)</f>
        <v>3</v>
      </c>
      <c r="K70" s="13">
        <f>ROUND('Total Budget'!K70/'Total Budget'!K$3,0)</f>
        <v>3</v>
      </c>
      <c r="L70" s="13">
        <f>ROUND('Total Budget'!L70/'Total Budget'!L$3,0)</f>
        <v>3</v>
      </c>
      <c r="M70" s="13">
        <f>ROUND('Total Budget'!M70/'Total Budget'!M$3,0)</f>
        <v>3</v>
      </c>
      <c r="N70" s="13">
        <f>ROUND('Total Budget'!N70/'Total Budget'!N$3,0)</f>
        <v>3</v>
      </c>
      <c r="O70" s="13">
        <f>ROUND('Total Budget'!O70/'Total Budget'!O$3,0)</f>
        <v>0</v>
      </c>
      <c r="P70" s="13">
        <f>ROUND('Total Budget'!P70/'Total Budget'!P$3,0)</f>
        <v>3</v>
      </c>
      <c r="Q70" s="13">
        <f t="shared" si="4"/>
        <v>39</v>
      </c>
      <c r="R70" s="20">
        <v>69</v>
      </c>
    </row>
    <row r="71" spans="1:18" s="20" customFormat="1" ht="12.5" x14ac:dyDescent="0.25">
      <c r="A71" s="21" t="s">
        <v>30</v>
      </c>
      <c r="B71" s="22" t="s">
        <v>31</v>
      </c>
      <c r="C71" s="13">
        <f>ROUND('Total Budget'!C71/'Total Budget'!C$3,0)</f>
        <v>0</v>
      </c>
      <c r="D71" s="13">
        <f>ROUND('Total Budget'!D71/'Total Budget'!D$3,0)</f>
        <v>0</v>
      </c>
      <c r="E71" s="13">
        <f>ROUND('Total Budget'!E71/'Total Budget'!E$3,0)</f>
        <v>0</v>
      </c>
      <c r="F71" s="13">
        <f>ROUND('Total Budget'!F71/'Total Budget'!F$3,0)</f>
        <v>0</v>
      </c>
      <c r="G71" s="13">
        <f>ROUND('Total Budget'!G71/'Total Budget'!G$3,0)</f>
        <v>0</v>
      </c>
      <c r="H71" s="13">
        <f>ROUND('Total Budget'!H71/'Total Budget'!H$3,0)</f>
        <v>0</v>
      </c>
      <c r="I71" s="13">
        <f>ROUND('Total Budget'!I71/'Total Budget'!I$3,0)</f>
        <v>0</v>
      </c>
      <c r="J71" s="13">
        <f>ROUND('Total Budget'!J71/'Total Budget'!J$3,0)</f>
        <v>0</v>
      </c>
      <c r="K71" s="13">
        <f>ROUND('Total Budget'!K71/'Total Budget'!K$3,0)</f>
        <v>0</v>
      </c>
      <c r="L71" s="13">
        <f>ROUND('Total Budget'!L71/'Total Budget'!L$3,0)</f>
        <v>0</v>
      </c>
      <c r="M71" s="13">
        <f>ROUND('Total Budget'!M71/'Total Budget'!M$3,0)</f>
        <v>0</v>
      </c>
      <c r="N71" s="13">
        <f>ROUND('Total Budget'!N71/'Total Budget'!N$3,0)</f>
        <v>0</v>
      </c>
      <c r="O71" s="13">
        <f>ROUND('Total Budget'!O71/'Total Budget'!O$3,0)</f>
        <v>0</v>
      </c>
      <c r="P71" s="13">
        <f>ROUND('Total Budget'!P71/'Total Budget'!P$3,0)</f>
        <v>0</v>
      </c>
      <c r="Q71" s="13">
        <f t="shared" si="4"/>
        <v>0</v>
      </c>
      <c r="R71" s="20">
        <v>70</v>
      </c>
    </row>
    <row r="72" spans="1:18" s="20" customFormat="1" ht="12.5" x14ac:dyDescent="0.25">
      <c r="A72" s="21" t="s">
        <v>32</v>
      </c>
      <c r="B72" s="22" t="s">
        <v>33</v>
      </c>
      <c r="C72" s="13">
        <f>ROUND('Total Budget'!C72/'Total Budget'!C$3,0)</f>
        <v>0</v>
      </c>
      <c r="D72" s="13">
        <f>ROUND('Total Budget'!D72/'Total Budget'!D$3,0)</f>
        <v>0</v>
      </c>
      <c r="E72" s="13">
        <f>ROUND('Total Budget'!E72/'Total Budget'!E$3,0)</f>
        <v>0</v>
      </c>
      <c r="F72" s="13">
        <f>ROUND('Total Budget'!F72/'Total Budget'!F$3,0)</f>
        <v>0</v>
      </c>
      <c r="G72" s="13">
        <f>ROUND('Total Budget'!G72/'Total Budget'!G$3,0)</f>
        <v>0</v>
      </c>
      <c r="H72" s="13">
        <f>ROUND('Total Budget'!H72/'Total Budget'!H$3,0)</f>
        <v>0</v>
      </c>
      <c r="I72" s="13">
        <f>ROUND('Total Budget'!I72/'Total Budget'!I$3,0)</f>
        <v>0</v>
      </c>
      <c r="J72" s="13">
        <f>ROUND('Total Budget'!J72/'Total Budget'!J$3,0)</f>
        <v>0</v>
      </c>
      <c r="K72" s="13">
        <f>ROUND('Total Budget'!K72/'Total Budget'!K$3,0)</f>
        <v>0</v>
      </c>
      <c r="L72" s="13">
        <f>ROUND('Total Budget'!L72/'Total Budget'!L$3,0)</f>
        <v>0</v>
      </c>
      <c r="M72" s="13">
        <f>ROUND('Total Budget'!M72/'Total Budget'!M$3,0)</f>
        <v>0</v>
      </c>
      <c r="N72" s="13">
        <f>ROUND('Total Budget'!N72/'Total Budget'!N$3,0)</f>
        <v>0</v>
      </c>
      <c r="O72" s="13">
        <f>ROUND('Total Budget'!O72/'Total Budget'!O$3,0)</f>
        <v>0</v>
      </c>
      <c r="P72" s="13">
        <f>ROUND('Total Budget'!P72/'Total Budget'!P$3,0)</f>
        <v>0</v>
      </c>
      <c r="Q72" s="13">
        <f t="shared" si="4"/>
        <v>0</v>
      </c>
      <c r="R72" s="20">
        <v>71</v>
      </c>
    </row>
    <row r="73" spans="1:18" s="20" customFormat="1" ht="12.5" x14ac:dyDescent="0.25">
      <c r="A73" s="21" t="s">
        <v>34</v>
      </c>
      <c r="B73" s="22" t="s">
        <v>35</v>
      </c>
      <c r="C73" s="13">
        <f>ROUND('Total Budget'!C73/'Total Budget'!C$3,0)</f>
        <v>1829</v>
      </c>
      <c r="D73" s="13">
        <f>ROUND('Total Budget'!D73/'Total Budget'!D$3,0)</f>
        <v>1881</v>
      </c>
      <c r="E73" s="13">
        <f>ROUND('Total Budget'!E73/'Total Budget'!E$3,0)</f>
        <v>1851</v>
      </c>
      <c r="F73" s="13">
        <f>ROUND('Total Budget'!F73/'Total Budget'!F$3,0)</f>
        <v>1879</v>
      </c>
      <c r="G73" s="13">
        <f>ROUND('Total Budget'!G73/'Total Budget'!G$3,0)</f>
        <v>1939</v>
      </c>
      <c r="H73" s="13">
        <f>ROUND('Total Budget'!H73/'Total Budget'!H$3,0)</f>
        <v>1963</v>
      </c>
      <c r="I73" s="13">
        <f>ROUND('Total Budget'!I73/'Total Budget'!I$3,0)</f>
        <v>1913</v>
      </c>
      <c r="J73" s="13">
        <f>ROUND('Total Budget'!J73/'Total Budget'!J$3,0)</f>
        <v>1945</v>
      </c>
      <c r="K73" s="13">
        <f>ROUND('Total Budget'!K73/'Total Budget'!K$3,0)</f>
        <v>1761</v>
      </c>
      <c r="L73" s="13">
        <f>ROUND('Total Budget'!L73/'Total Budget'!L$3,0)</f>
        <v>1796</v>
      </c>
      <c r="M73" s="13">
        <f>ROUND('Total Budget'!M73/'Total Budget'!M$3,0)</f>
        <v>1838</v>
      </c>
      <c r="N73" s="13">
        <f>ROUND('Total Budget'!N73/'Total Budget'!N$3,0)</f>
        <v>1863</v>
      </c>
      <c r="O73" s="13">
        <f>ROUND('Total Budget'!O73/'Total Budget'!O$3,0)</f>
        <v>1795</v>
      </c>
      <c r="P73" s="13">
        <f>ROUND('Total Budget'!P73/'Total Budget'!P$3,0)</f>
        <v>1865</v>
      </c>
      <c r="Q73" s="13">
        <f t="shared" si="4"/>
        <v>26118</v>
      </c>
      <c r="R73" s="20">
        <v>72</v>
      </c>
    </row>
    <row r="74" spans="1:18" s="20" customFormat="1" x14ac:dyDescent="0.3">
      <c r="A74" s="33" t="s">
        <v>46</v>
      </c>
      <c r="B74" s="24"/>
      <c r="C74" s="25">
        <f t="shared" ref="C74:O74" si="15">SUM(C68:C73)</f>
        <v>1832</v>
      </c>
      <c r="D74" s="26">
        <f t="shared" si="15"/>
        <v>1884</v>
      </c>
      <c r="E74" s="26">
        <f t="shared" si="15"/>
        <v>1854</v>
      </c>
      <c r="F74" s="26">
        <f t="shared" si="15"/>
        <v>1882</v>
      </c>
      <c r="G74" s="26">
        <f t="shared" si="15"/>
        <v>1942</v>
      </c>
      <c r="H74" s="26">
        <f t="shared" si="15"/>
        <v>1966</v>
      </c>
      <c r="I74" s="26">
        <f t="shared" si="15"/>
        <v>1916</v>
      </c>
      <c r="J74" s="26">
        <f t="shared" si="15"/>
        <v>1948</v>
      </c>
      <c r="K74" s="26">
        <f t="shared" si="15"/>
        <v>1764</v>
      </c>
      <c r="L74" s="26">
        <f t="shared" si="15"/>
        <v>1799</v>
      </c>
      <c r="M74" s="26">
        <f t="shared" si="15"/>
        <v>1841</v>
      </c>
      <c r="N74" s="26">
        <f t="shared" si="15"/>
        <v>1866</v>
      </c>
      <c r="O74" s="26">
        <f t="shared" si="15"/>
        <v>1795</v>
      </c>
      <c r="P74" s="26">
        <f t="shared" ref="P74" si="16">SUM(P68:P73)</f>
        <v>1868</v>
      </c>
      <c r="Q74" s="26">
        <f t="shared" si="4"/>
        <v>26157</v>
      </c>
      <c r="R74" s="20">
        <v>73</v>
      </c>
    </row>
    <row r="75" spans="1:18" s="20" customFormat="1" x14ac:dyDescent="0.3">
      <c r="A75" s="11" t="s">
        <v>47</v>
      </c>
      <c r="B75" s="19"/>
      <c r="C75" s="27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>
        <f t="shared" si="4"/>
        <v>0</v>
      </c>
      <c r="R75" s="20">
        <v>74</v>
      </c>
    </row>
    <row r="76" spans="1:18" s="20" customFormat="1" ht="12.5" x14ac:dyDescent="0.25">
      <c r="A76" s="21" t="s">
        <v>24</v>
      </c>
      <c r="B76" s="22" t="s">
        <v>25</v>
      </c>
      <c r="C76" s="13">
        <f>ROUND('Total Budget'!C76/'Total Budget'!C$3,0)</f>
        <v>0</v>
      </c>
      <c r="D76" s="13">
        <f>ROUND('Total Budget'!D76/'Total Budget'!D$3,0)</f>
        <v>0</v>
      </c>
      <c r="E76" s="13">
        <f>ROUND('Total Budget'!E76/'Total Budget'!E$3,0)</f>
        <v>0</v>
      </c>
      <c r="F76" s="13">
        <f>ROUND('Total Budget'!F76/'Total Budget'!F$3,0)</f>
        <v>0</v>
      </c>
      <c r="G76" s="13">
        <f>ROUND('Total Budget'!G76/'Total Budget'!G$3,0)</f>
        <v>0</v>
      </c>
      <c r="H76" s="13">
        <f>ROUND('Total Budget'!H76/'Total Budget'!H$3,0)</f>
        <v>0</v>
      </c>
      <c r="I76" s="13">
        <f>ROUND('Total Budget'!I76/'Total Budget'!I$3,0)</f>
        <v>0</v>
      </c>
      <c r="J76" s="13">
        <f>ROUND('Total Budget'!J76/'Total Budget'!J$3,0)</f>
        <v>0</v>
      </c>
      <c r="K76" s="13">
        <f>ROUND('Total Budget'!K76/'Total Budget'!K$3,0)</f>
        <v>0</v>
      </c>
      <c r="L76" s="13">
        <f>ROUND('Total Budget'!L76/'Total Budget'!L$3,0)</f>
        <v>0</v>
      </c>
      <c r="M76" s="13">
        <f>ROUND('Total Budget'!M76/'Total Budget'!M$3,0)</f>
        <v>0</v>
      </c>
      <c r="N76" s="13">
        <f>ROUND('Total Budget'!N76/'Total Budget'!N$3,0)</f>
        <v>0</v>
      </c>
      <c r="O76" s="13">
        <f>ROUND('Total Budget'!O76/'Total Budget'!O$3,0)</f>
        <v>0</v>
      </c>
      <c r="P76" s="13">
        <f>ROUND('Total Budget'!P76/'Total Budget'!P$3,0)</f>
        <v>0</v>
      </c>
      <c r="Q76" s="13">
        <f t="shared" si="4"/>
        <v>0</v>
      </c>
      <c r="R76" s="20">
        <v>75</v>
      </c>
    </row>
    <row r="77" spans="1:18" s="20" customFormat="1" ht="12.5" x14ac:dyDescent="0.25">
      <c r="A77" s="21" t="s">
        <v>26</v>
      </c>
      <c r="B77" s="22" t="s">
        <v>27</v>
      </c>
      <c r="C77" s="13">
        <f>ROUND('Total Budget'!C77/'Total Budget'!C$3,0)</f>
        <v>0</v>
      </c>
      <c r="D77" s="13">
        <f>ROUND('Total Budget'!D77/'Total Budget'!D$3,0)</f>
        <v>0</v>
      </c>
      <c r="E77" s="13">
        <f>ROUND('Total Budget'!E77/'Total Budget'!E$3,0)</f>
        <v>0</v>
      </c>
      <c r="F77" s="13">
        <f>ROUND('Total Budget'!F77/'Total Budget'!F$3,0)</f>
        <v>0</v>
      </c>
      <c r="G77" s="13">
        <f>ROUND('Total Budget'!G77/'Total Budget'!G$3,0)</f>
        <v>0</v>
      </c>
      <c r="H77" s="13">
        <f>ROUND('Total Budget'!H77/'Total Budget'!H$3,0)</f>
        <v>0</v>
      </c>
      <c r="I77" s="13">
        <f>ROUND('Total Budget'!I77/'Total Budget'!I$3,0)</f>
        <v>0</v>
      </c>
      <c r="J77" s="13">
        <f>ROUND('Total Budget'!J77/'Total Budget'!J$3,0)</f>
        <v>0</v>
      </c>
      <c r="K77" s="13">
        <f>ROUND('Total Budget'!K77/'Total Budget'!K$3,0)</f>
        <v>0</v>
      </c>
      <c r="L77" s="13">
        <f>ROUND('Total Budget'!L77/'Total Budget'!L$3,0)</f>
        <v>0</v>
      </c>
      <c r="M77" s="13">
        <f>ROUND('Total Budget'!M77/'Total Budget'!M$3,0)</f>
        <v>0</v>
      </c>
      <c r="N77" s="13">
        <f>ROUND('Total Budget'!N77/'Total Budget'!N$3,0)</f>
        <v>0</v>
      </c>
      <c r="O77" s="13">
        <f>ROUND('Total Budget'!O77/'Total Budget'!O$3,0)</f>
        <v>0</v>
      </c>
      <c r="P77" s="13">
        <f>ROUND('Total Budget'!P77/'Total Budget'!P$3,0)</f>
        <v>0</v>
      </c>
      <c r="Q77" s="13">
        <f t="shared" si="4"/>
        <v>0</v>
      </c>
      <c r="R77" s="20">
        <v>76</v>
      </c>
    </row>
    <row r="78" spans="1:18" s="20" customFormat="1" ht="25" x14ac:dyDescent="0.25">
      <c r="A78" s="21" t="s">
        <v>28</v>
      </c>
      <c r="B78" s="22" t="s">
        <v>29</v>
      </c>
      <c r="C78" s="13">
        <f>ROUND('Total Budget'!C78/'Total Budget'!C$3,0)</f>
        <v>849</v>
      </c>
      <c r="D78" s="13">
        <f>ROUND('Total Budget'!D78/'Total Budget'!D$3,0)</f>
        <v>849</v>
      </c>
      <c r="E78" s="13">
        <f>ROUND('Total Budget'!E78/'Total Budget'!E$3,0)</f>
        <v>922</v>
      </c>
      <c r="F78" s="13">
        <f>ROUND('Total Budget'!F78/'Total Budget'!F$3,0)</f>
        <v>920</v>
      </c>
      <c r="G78" s="13">
        <f>ROUND('Total Budget'!G78/'Total Budget'!G$3,0)</f>
        <v>849</v>
      </c>
      <c r="H78" s="13">
        <f>ROUND('Total Budget'!H78/'Total Budget'!H$3,0)</f>
        <v>849</v>
      </c>
      <c r="I78" s="13">
        <f>ROUND('Total Budget'!I78/'Total Budget'!I$3,0)</f>
        <v>849</v>
      </c>
      <c r="J78" s="13">
        <f>ROUND('Total Budget'!J78/'Total Budget'!J$3,0)</f>
        <v>849</v>
      </c>
      <c r="K78" s="13">
        <f>ROUND('Total Budget'!K78/'Total Budget'!K$3,0)</f>
        <v>849</v>
      </c>
      <c r="L78" s="13">
        <f>ROUND('Total Budget'!L78/'Total Budget'!L$3,0)</f>
        <v>849</v>
      </c>
      <c r="M78" s="13">
        <f>ROUND('Total Budget'!M78/'Total Budget'!M$3,0)</f>
        <v>849</v>
      </c>
      <c r="N78" s="13">
        <f>ROUND('Total Budget'!N78/'Total Budget'!N$3,0)</f>
        <v>922</v>
      </c>
      <c r="O78" s="13">
        <f>ROUND('Total Budget'!O78/'Total Budget'!O$3,0)</f>
        <v>0</v>
      </c>
      <c r="P78" s="13">
        <f>ROUND('Total Budget'!P78/'Total Budget'!P$3,0)</f>
        <v>0</v>
      </c>
      <c r="Q78" s="13">
        <f t="shared" si="4"/>
        <v>10405</v>
      </c>
      <c r="R78" s="20">
        <v>77</v>
      </c>
    </row>
    <row r="79" spans="1:18" s="20" customFormat="1" ht="12.5" x14ac:dyDescent="0.25">
      <c r="A79" s="21" t="s">
        <v>30</v>
      </c>
      <c r="B79" s="22" t="s">
        <v>31</v>
      </c>
      <c r="C79" s="13">
        <f>ROUND('Total Budget'!C79/'Total Budget'!C$3,0)</f>
        <v>47</v>
      </c>
      <c r="D79" s="13">
        <f>ROUND('Total Budget'!D79/'Total Budget'!D$3,0)</f>
        <v>45</v>
      </c>
      <c r="E79" s="13">
        <f>ROUND('Total Budget'!E79/'Total Budget'!E$3,0)</f>
        <v>45</v>
      </c>
      <c r="F79" s="13">
        <f>ROUND('Total Budget'!F79/'Total Budget'!F$3,0)</f>
        <v>44</v>
      </c>
      <c r="G79" s="13">
        <f>ROUND('Total Budget'!G79/'Total Budget'!G$3,0)</f>
        <v>47</v>
      </c>
      <c r="H79" s="13">
        <f>ROUND('Total Budget'!H79/'Total Budget'!H$3,0)</f>
        <v>47</v>
      </c>
      <c r="I79" s="13">
        <f>ROUND('Total Budget'!I79/'Total Budget'!I$3,0)</f>
        <v>48</v>
      </c>
      <c r="J79" s="13">
        <f>ROUND('Total Budget'!J79/'Total Budget'!J$3,0)</f>
        <v>46</v>
      </c>
      <c r="K79" s="13">
        <f>ROUND('Total Budget'!K79/'Total Budget'!K$3,0)</f>
        <v>46</v>
      </c>
      <c r="L79" s="13">
        <f>ROUND('Total Budget'!L79/'Total Budget'!L$3,0)</f>
        <v>45</v>
      </c>
      <c r="M79" s="13">
        <f>ROUND('Total Budget'!M79/'Total Budget'!M$3,0)</f>
        <v>45</v>
      </c>
      <c r="N79" s="13">
        <f>ROUND('Total Budget'!N79/'Total Budget'!N$3,0)</f>
        <v>44</v>
      </c>
      <c r="O79" s="13">
        <f>ROUND('Total Budget'!O79/'Total Budget'!O$3,0)</f>
        <v>569</v>
      </c>
      <c r="P79" s="13">
        <f>ROUND('Total Budget'!P79/'Total Budget'!P$3,0)</f>
        <v>0</v>
      </c>
      <c r="Q79" s="13">
        <f t="shared" si="4"/>
        <v>1118</v>
      </c>
      <c r="R79" s="20">
        <v>78</v>
      </c>
    </row>
    <row r="80" spans="1:18" s="20" customFormat="1" ht="12.5" x14ac:dyDescent="0.25">
      <c r="A80" s="21" t="s">
        <v>32</v>
      </c>
      <c r="B80" s="22" t="s">
        <v>33</v>
      </c>
      <c r="C80" s="13">
        <f>ROUND('Total Budget'!C80/'Total Budget'!C$3,0)</f>
        <v>14</v>
      </c>
      <c r="D80" s="13">
        <f>ROUND('Total Budget'!D80/'Total Budget'!D$3,0)</f>
        <v>12</v>
      </c>
      <c r="E80" s="13">
        <f>ROUND('Total Budget'!E80/'Total Budget'!E$3,0)</f>
        <v>13</v>
      </c>
      <c r="F80" s="13">
        <f>ROUND('Total Budget'!F80/'Total Budget'!F$3,0)</f>
        <v>20</v>
      </c>
      <c r="G80" s="13">
        <f>ROUND('Total Budget'!G80/'Total Budget'!G$3,0)</f>
        <v>21</v>
      </c>
      <c r="H80" s="13">
        <f>ROUND('Total Budget'!H80/'Total Budget'!H$3,0)</f>
        <v>24</v>
      </c>
      <c r="I80" s="13">
        <f>ROUND('Total Budget'!I80/'Total Budget'!I$3,0)</f>
        <v>12</v>
      </c>
      <c r="J80" s="13">
        <f>ROUND('Total Budget'!J80/'Total Budget'!J$3,0)</f>
        <v>10</v>
      </c>
      <c r="K80" s="13">
        <f>ROUND('Total Budget'!K80/'Total Budget'!K$3,0)</f>
        <v>15</v>
      </c>
      <c r="L80" s="13">
        <f>ROUND('Total Budget'!L80/'Total Budget'!L$3,0)</f>
        <v>11</v>
      </c>
      <c r="M80" s="13">
        <f>ROUND('Total Budget'!M80/'Total Budget'!M$3,0)</f>
        <v>15</v>
      </c>
      <c r="N80" s="13">
        <f>ROUND('Total Budget'!N80/'Total Budget'!N$3,0)</f>
        <v>13</v>
      </c>
      <c r="O80" s="13">
        <f>ROUND('Total Budget'!O80/'Total Budget'!O$3,0)</f>
        <v>4059</v>
      </c>
      <c r="P80" s="13">
        <f>ROUND('Total Budget'!P80/'Total Budget'!P$3,0)</f>
        <v>13</v>
      </c>
      <c r="Q80" s="13">
        <f t="shared" si="4"/>
        <v>4252</v>
      </c>
      <c r="R80" s="20">
        <v>79</v>
      </c>
    </row>
    <row r="81" spans="1:18" s="20" customFormat="1" ht="12.5" x14ac:dyDescent="0.25">
      <c r="A81" s="21" t="s">
        <v>34</v>
      </c>
      <c r="B81" s="22" t="s">
        <v>35</v>
      </c>
      <c r="C81" s="13">
        <f>ROUND('Total Budget'!C81/'Total Budget'!C$3,0)</f>
        <v>0</v>
      </c>
      <c r="D81" s="13">
        <f>ROUND('Total Budget'!D81/'Total Budget'!D$3,0)</f>
        <v>0</v>
      </c>
      <c r="E81" s="13">
        <f>ROUND('Total Budget'!E81/'Total Budget'!E$3,0)</f>
        <v>0</v>
      </c>
      <c r="F81" s="13">
        <f>ROUND('Total Budget'!F81/'Total Budget'!F$3,0)</f>
        <v>0</v>
      </c>
      <c r="G81" s="13">
        <f>ROUND('Total Budget'!G81/'Total Budget'!G$3,0)</f>
        <v>0</v>
      </c>
      <c r="H81" s="13">
        <f>ROUND('Total Budget'!H81/'Total Budget'!H$3,0)</f>
        <v>0</v>
      </c>
      <c r="I81" s="13">
        <f>ROUND('Total Budget'!I81/'Total Budget'!I$3,0)</f>
        <v>0</v>
      </c>
      <c r="J81" s="13">
        <f>ROUND('Total Budget'!J81/'Total Budget'!J$3,0)</f>
        <v>0</v>
      </c>
      <c r="K81" s="13">
        <f>ROUND('Total Budget'!K81/'Total Budget'!K$3,0)</f>
        <v>0</v>
      </c>
      <c r="L81" s="13">
        <f>ROUND('Total Budget'!L81/'Total Budget'!L$3,0)</f>
        <v>0</v>
      </c>
      <c r="M81" s="13">
        <f>ROUND('Total Budget'!M81/'Total Budget'!M$3,0)</f>
        <v>0</v>
      </c>
      <c r="N81" s="13">
        <f>ROUND('Total Budget'!N81/'Total Budget'!N$3,0)</f>
        <v>0</v>
      </c>
      <c r="O81" s="13">
        <f>ROUND('Total Budget'!O81/'Total Budget'!O$3,0)</f>
        <v>0</v>
      </c>
      <c r="P81" s="13">
        <f>ROUND('Total Budget'!P81/'Total Budget'!P$3,0)</f>
        <v>0</v>
      </c>
      <c r="Q81" s="13">
        <f t="shared" si="4"/>
        <v>0</v>
      </c>
      <c r="R81" s="20">
        <v>80</v>
      </c>
    </row>
    <row r="82" spans="1:18" s="20" customFormat="1" x14ac:dyDescent="0.3">
      <c r="A82" s="33" t="s">
        <v>48</v>
      </c>
      <c r="B82" s="24"/>
      <c r="C82" s="25">
        <f t="shared" ref="C82:O82" si="17">SUM(C76:C81)</f>
        <v>910</v>
      </c>
      <c r="D82" s="26">
        <f t="shared" si="17"/>
        <v>906</v>
      </c>
      <c r="E82" s="26">
        <f t="shared" si="17"/>
        <v>980</v>
      </c>
      <c r="F82" s="26">
        <f t="shared" si="17"/>
        <v>984</v>
      </c>
      <c r="G82" s="26">
        <f t="shared" si="17"/>
        <v>917</v>
      </c>
      <c r="H82" s="26">
        <f t="shared" si="17"/>
        <v>920</v>
      </c>
      <c r="I82" s="26">
        <f t="shared" si="17"/>
        <v>909</v>
      </c>
      <c r="J82" s="26">
        <f t="shared" si="17"/>
        <v>905</v>
      </c>
      <c r="K82" s="26">
        <f t="shared" si="17"/>
        <v>910</v>
      </c>
      <c r="L82" s="26">
        <f t="shared" si="17"/>
        <v>905</v>
      </c>
      <c r="M82" s="26">
        <f t="shared" si="17"/>
        <v>909</v>
      </c>
      <c r="N82" s="26">
        <f t="shared" si="17"/>
        <v>979</v>
      </c>
      <c r="O82" s="26">
        <f t="shared" si="17"/>
        <v>4628</v>
      </c>
      <c r="P82" s="26">
        <f t="shared" ref="P82" si="18">SUM(P76:P81)</f>
        <v>13</v>
      </c>
      <c r="Q82" s="26">
        <f t="shared" si="4"/>
        <v>15775</v>
      </c>
      <c r="R82" s="20">
        <v>81</v>
      </c>
    </row>
    <row r="83" spans="1:18" s="20" customFormat="1" ht="1.9" customHeight="1" x14ac:dyDescent="0.3">
      <c r="A83" s="11"/>
      <c r="B83" s="19"/>
      <c r="C83" s="27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>
        <f t="shared" si="4"/>
        <v>0</v>
      </c>
      <c r="R83" s="20">
        <v>82</v>
      </c>
    </row>
    <row r="84" spans="1:18" s="20" customFormat="1" x14ac:dyDescent="0.3">
      <c r="A84" s="11" t="s">
        <v>49</v>
      </c>
      <c r="B84" s="19"/>
      <c r="C84" s="27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>
        <f t="shared" si="4"/>
        <v>0</v>
      </c>
      <c r="R84" s="20">
        <v>83</v>
      </c>
    </row>
    <row r="85" spans="1:18" s="20" customFormat="1" ht="12.5" x14ac:dyDescent="0.25">
      <c r="A85" s="21" t="s">
        <v>24</v>
      </c>
      <c r="B85" s="22" t="s">
        <v>25</v>
      </c>
      <c r="C85" s="13">
        <f>ROUND('Total Budget'!C85/'Total Budget'!C$3,0)</f>
        <v>0</v>
      </c>
      <c r="D85" s="13">
        <f>ROUND('Total Budget'!D85/'Total Budget'!D$3,0)</f>
        <v>0</v>
      </c>
      <c r="E85" s="13">
        <f>ROUND('Total Budget'!E85/'Total Budget'!E$3,0)</f>
        <v>0</v>
      </c>
      <c r="F85" s="13">
        <f>ROUND('Total Budget'!F85/'Total Budget'!F$3,0)</f>
        <v>0</v>
      </c>
      <c r="G85" s="13">
        <f>ROUND('Total Budget'!G85/'Total Budget'!G$3,0)</f>
        <v>0</v>
      </c>
      <c r="H85" s="13">
        <f>ROUND('Total Budget'!H85/'Total Budget'!H$3,0)</f>
        <v>0</v>
      </c>
      <c r="I85" s="13">
        <f>ROUND('Total Budget'!I85/'Total Budget'!I$3,0)</f>
        <v>0</v>
      </c>
      <c r="J85" s="13">
        <f>ROUND('Total Budget'!J85/'Total Budget'!J$3,0)</f>
        <v>0</v>
      </c>
      <c r="K85" s="13">
        <f>ROUND('Total Budget'!K85/'Total Budget'!K$3,0)</f>
        <v>0</v>
      </c>
      <c r="L85" s="13">
        <f>ROUND('Total Budget'!L85/'Total Budget'!L$3,0)</f>
        <v>0</v>
      </c>
      <c r="M85" s="13">
        <f>ROUND('Total Budget'!M85/'Total Budget'!M$3,0)</f>
        <v>0</v>
      </c>
      <c r="N85" s="13">
        <f>ROUND('Total Budget'!N85/'Total Budget'!N$3,0)</f>
        <v>0</v>
      </c>
      <c r="O85" s="13">
        <f>ROUND('Total Budget'!O85/'Total Budget'!O$3,0)</f>
        <v>0</v>
      </c>
      <c r="P85" s="13">
        <f>ROUND('Total Budget'!P85/'Total Budget'!P$3,0)</f>
        <v>0</v>
      </c>
      <c r="Q85" s="13">
        <f t="shared" ref="Q85:Q148" si="19">C85+D85+E85+F85+M85+G85+H85+I85+J85+K85+L85+N85+O85+P85</f>
        <v>0</v>
      </c>
      <c r="R85" s="20">
        <v>84</v>
      </c>
    </row>
    <row r="86" spans="1:18" s="20" customFormat="1" ht="12.5" x14ac:dyDescent="0.25">
      <c r="A86" s="21" t="s">
        <v>26</v>
      </c>
      <c r="B86" s="22" t="s">
        <v>27</v>
      </c>
      <c r="C86" s="13">
        <f>ROUND('Total Budget'!C86/'Total Budget'!C$3,0)</f>
        <v>0</v>
      </c>
      <c r="D86" s="13">
        <f>ROUND('Total Budget'!D86/'Total Budget'!D$3,0)</f>
        <v>0</v>
      </c>
      <c r="E86" s="13">
        <f>ROUND('Total Budget'!E86/'Total Budget'!E$3,0)</f>
        <v>0</v>
      </c>
      <c r="F86" s="13">
        <f>ROUND('Total Budget'!F86/'Total Budget'!F$3,0)</f>
        <v>0</v>
      </c>
      <c r="G86" s="13">
        <f>ROUND('Total Budget'!G86/'Total Budget'!G$3,0)</f>
        <v>0</v>
      </c>
      <c r="H86" s="13">
        <f>ROUND('Total Budget'!H86/'Total Budget'!H$3,0)</f>
        <v>0</v>
      </c>
      <c r="I86" s="13">
        <f>ROUND('Total Budget'!I86/'Total Budget'!I$3,0)</f>
        <v>0</v>
      </c>
      <c r="J86" s="13">
        <f>ROUND('Total Budget'!J86/'Total Budget'!J$3,0)</f>
        <v>0</v>
      </c>
      <c r="K86" s="13">
        <f>ROUND('Total Budget'!K86/'Total Budget'!K$3,0)</f>
        <v>0</v>
      </c>
      <c r="L86" s="13">
        <f>ROUND('Total Budget'!L86/'Total Budget'!L$3,0)</f>
        <v>0</v>
      </c>
      <c r="M86" s="13">
        <f>ROUND('Total Budget'!M86/'Total Budget'!M$3,0)</f>
        <v>0</v>
      </c>
      <c r="N86" s="13">
        <f>ROUND('Total Budget'!N86/'Total Budget'!N$3,0)</f>
        <v>0</v>
      </c>
      <c r="O86" s="13">
        <f>ROUND('Total Budget'!O86/'Total Budget'!O$3,0)</f>
        <v>0</v>
      </c>
      <c r="P86" s="13">
        <f>ROUND('Total Budget'!P86/'Total Budget'!P$3,0)</f>
        <v>0</v>
      </c>
      <c r="Q86" s="13">
        <f t="shared" si="19"/>
        <v>0</v>
      </c>
      <c r="R86" s="20">
        <v>85</v>
      </c>
    </row>
    <row r="87" spans="1:18" s="20" customFormat="1" ht="25" x14ac:dyDescent="0.25">
      <c r="A87" s="21" t="s">
        <v>28</v>
      </c>
      <c r="B87" s="22" t="s">
        <v>29</v>
      </c>
      <c r="C87" s="13">
        <f>ROUND('Total Budget'!C87/'Total Budget'!C$3,0)</f>
        <v>204</v>
      </c>
      <c r="D87" s="13">
        <f>ROUND('Total Budget'!D87/'Total Budget'!D$3,0)</f>
        <v>30</v>
      </c>
      <c r="E87" s="13">
        <f>ROUND('Total Budget'!E87/'Total Budget'!E$3,0)</f>
        <v>202</v>
      </c>
      <c r="F87" s="13">
        <f>ROUND('Total Budget'!F87/'Total Budget'!F$3,0)</f>
        <v>191</v>
      </c>
      <c r="G87" s="13">
        <f>ROUND('Total Budget'!G87/'Total Budget'!G$3,0)</f>
        <v>234</v>
      </c>
      <c r="H87" s="13">
        <f>ROUND('Total Budget'!H87/'Total Budget'!H$3,0)</f>
        <v>213</v>
      </c>
      <c r="I87" s="13">
        <f>ROUND('Total Budget'!I87/'Total Budget'!I$3,0)</f>
        <v>207</v>
      </c>
      <c r="J87" s="13">
        <f>ROUND('Total Budget'!J87/'Total Budget'!J$3,0)</f>
        <v>30</v>
      </c>
      <c r="K87" s="13">
        <f>ROUND('Total Budget'!K87/'Total Budget'!K$3,0)</f>
        <v>0</v>
      </c>
      <c r="L87" s="13">
        <f>ROUND('Total Budget'!L87/'Total Budget'!L$3,0)</f>
        <v>0</v>
      </c>
      <c r="M87" s="13">
        <f>ROUND('Total Budget'!M87/'Total Budget'!M$3,0)</f>
        <v>202</v>
      </c>
      <c r="N87" s="13">
        <f>ROUND('Total Budget'!N87/'Total Budget'!N$3,0)</f>
        <v>30</v>
      </c>
      <c r="O87" s="13">
        <f>ROUND('Total Budget'!O87/'Total Budget'!O$3,0)</f>
        <v>3386</v>
      </c>
      <c r="P87" s="13">
        <f>ROUND('Total Budget'!P87/'Total Budget'!P$3,0)</f>
        <v>207</v>
      </c>
      <c r="Q87" s="13">
        <f t="shared" si="19"/>
        <v>5136</v>
      </c>
      <c r="R87" s="20">
        <v>86</v>
      </c>
    </row>
    <row r="88" spans="1:18" s="20" customFormat="1" ht="12.5" x14ac:dyDescent="0.25">
      <c r="A88" s="21" t="s">
        <v>30</v>
      </c>
      <c r="B88" s="22" t="s">
        <v>31</v>
      </c>
      <c r="C88" s="13">
        <f>ROUND('Total Budget'!C88/'Total Budget'!C$3,0)</f>
        <v>1</v>
      </c>
      <c r="D88" s="13">
        <f>ROUND('Total Budget'!D88/'Total Budget'!D$3,0)</f>
        <v>4</v>
      </c>
      <c r="E88" s="13">
        <f>ROUND('Total Budget'!E88/'Total Budget'!E$3,0)</f>
        <v>3</v>
      </c>
      <c r="F88" s="13">
        <f>ROUND('Total Budget'!F88/'Total Budget'!F$3,0)</f>
        <v>4</v>
      </c>
      <c r="G88" s="13">
        <f>ROUND('Total Budget'!G88/'Total Budget'!G$3,0)</f>
        <v>2</v>
      </c>
      <c r="H88" s="13">
        <f>ROUND('Total Budget'!H88/'Total Budget'!H$3,0)</f>
        <v>3</v>
      </c>
      <c r="I88" s="13">
        <f>ROUND('Total Budget'!I88/'Total Budget'!I$3,0)</f>
        <v>1</v>
      </c>
      <c r="J88" s="13">
        <f>ROUND('Total Budget'!J88/'Total Budget'!J$3,0)</f>
        <v>3</v>
      </c>
      <c r="K88" s="13">
        <f>ROUND('Total Budget'!K88/'Total Budget'!K$3,0)</f>
        <v>2</v>
      </c>
      <c r="L88" s="13">
        <f>ROUND('Total Budget'!L88/'Total Budget'!L$3,0)</f>
        <v>2</v>
      </c>
      <c r="M88" s="13">
        <f>ROUND('Total Budget'!M88/'Total Budget'!M$3,0)</f>
        <v>1</v>
      </c>
      <c r="N88" s="13">
        <f>ROUND('Total Budget'!N88/'Total Budget'!N$3,0)</f>
        <v>4</v>
      </c>
      <c r="O88" s="13">
        <f>ROUND('Total Budget'!O88/'Total Budget'!O$3,0)</f>
        <v>5</v>
      </c>
      <c r="P88" s="13">
        <f>ROUND('Total Budget'!P88/'Total Budget'!P$3,0)</f>
        <v>2</v>
      </c>
      <c r="Q88" s="13">
        <f t="shared" si="19"/>
        <v>37</v>
      </c>
      <c r="R88" s="20">
        <v>87</v>
      </c>
    </row>
    <row r="89" spans="1:18" s="20" customFormat="1" ht="12.5" x14ac:dyDescent="0.25">
      <c r="A89" s="21" t="s">
        <v>32</v>
      </c>
      <c r="B89" s="22" t="s">
        <v>33</v>
      </c>
      <c r="C89" s="13">
        <f>ROUND('Total Budget'!C89/'Total Budget'!C$3,0)</f>
        <v>4</v>
      </c>
      <c r="D89" s="13">
        <f>ROUND('Total Budget'!D89/'Total Budget'!D$3,0)</f>
        <v>3</v>
      </c>
      <c r="E89" s="13">
        <f>ROUND('Total Budget'!E89/'Total Budget'!E$3,0)</f>
        <v>4</v>
      </c>
      <c r="F89" s="13">
        <f>ROUND('Total Budget'!F89/'Total Budget'!F$3,0)</f>
        <v>3</v>
      </c>
      <c r="G89" s="13">
        <f>ROUND('Total Budget'!G89/'Total Budget'!G$3,0)</f>
        <v>7</v>
      </c>
      <c r="H89" s="13">
        <f>ROUND('Total Budget'!H89/'Total Budget'!H$3,0)</f>
        <v>5</v>
      </c>
      <c r="I89" s="13">
        <f>ROUND('Total Budget'!I89/'Total Budget'!I$3,0)</f>
        <v>4</v>
      </c>
      <c r="J89" s="13">
        <f>ROUND('Total Budget'!J89/'Total Budget'!J$3,0)</f>
        <v>3</v>
      </c>
      <c r="K89" s="13">
        <f>ROUND('Total Budget'!K89/'Total Budget'!K$3,0)</f>
        <v>4</v>
      </c>
      <c r="L89" s="13">
        <f>ROUND('Total Budget'!L89/'Total Budget'!L$3,0)</f>
        <v>3</v>
      </c>
      <c r="M89" s="13">
        <f>ROUND('Total Budget'!M89/'Total Budget'!M$3,0)</f>
        <v>4</v>
      </c>
      <c r="N89" s="13">
        <f>ROUND('Total Budget'!N89/'Total Budget'!N$3,0)</f>
        <v>3</v>
      </c>
      <c r="O89" s="13">
        <f>ROUND('Total Budget'!O89/'Total Budget'!O$3,0)</f>
        <v>0</v>
      </c>
      <c r="P89" s="13">
        <f>ROUND('Total Budget'!P89/'Total Budget'!P$3,0)</f>
        <v>4</v>
      </c>
      <c r="Q89" s="13">
        <f t="shared" si="19"/>
        <v>51</v>
      </c>
      <c r="R89" s="20">
        <v>88</v>
      </c>
    </row>
    <row r="90" spans="1:18" s="20" customFormat="1" ht="12.5" x14ac:dyDescent="0.25">
      <c r="A90" s="21" t="s">
        <v>34</v>
      </c>
      <c r="B90" s="22" t="s">
        <v>35</v>
      </c>
      <c r="C90" s="13">
        <f>ROUND('Total Budget'!C90/'Total Budget'!C$3,0)</f>
        <v>0</v>
      </c>
      <c r="D90" s="13">
        <f>ROUND('Total Budget'!D90/'Total Budget'!D$3,0)</f>
        <v>0</v>
      </c>
      <c r="E90" s="13">
        <f>ROUND('Total Budget'!E90/'Total Budget'!E$3,0)</f>
        <v>0</v>
      </c>
      <c r="F90" s="13">
        <f>ROUND('Total Budget'!F90/'Total Budget'!F$3,0)</f>
        <v>0</v>
      </c>
      <c r="G90" s="13">
        <f>ROUND('Total Budget'!G90/'Total Budget'!G$3,0)</f>
        <v>0</v>
      </c>
      <c r="H90" s="13">
        <f>ROUND('Total Budget'!H90/'Total Budget'!H$3,0)</f>
        <v>0</v>
      </c>
      <c r="I90" s="13">
        <f>ROUND('Total Budget'!I90/'Total Budget'!I$3,0)</f>
        <v>0</v>
      </c>
      <c r="J90" s="13">
        <f>ROUND('Total Budget'!J90/'Total Budget'!J$3,0)</f>
        <v>0</v>
      </c>
      <c r="K90" s="13">
        <f>ROUND('Total Budget'!K90/'Total Budget'!K$3,0)</f>
        <v>0</v>
      </c>
      <c r="L90" s="13">
        <f>ROUND('Total Budget'!L90/'Total Budget'!L$3,0)</f>
        <v>0</v>
      </c>
      <c r="M90" s="13">
        <f>ROUND('Total Budget'!M90/'Total Budget'!M$3,0)</f>
        <v>0</v>
      </c>
      <c r="N90" s="13">
        <f>ROUND('Total Budget'!N90/'Total Budget'!N$3,0)</f>
        <v>0</v>
      </c>
      <c r="O90" s="13">
        <f>ROUND('Total Budget'!O90/'Total Budget'!O$3,0)</f>
        <v>0</v>
      </c>
      <c r="P90" s="13">
        <f>ROUND('Total Budget'!P90/'Total Budget'!P$3,0)</f>
        <v>0</v>
      </c>
      <c r="Q90" s="13">
        <f t="shared" si="19"/>
        <v>0</v>
      </c>
      <c r="R90" s="20">
        <v>89</v>
      </c>
    </row>
    <row r="91" spans="1:18" s="20" customFormat="1" x14ac:dyDescent="0.3">
      <c r="A91" s="33" t="s">
        <v>50</v>
      </c>
      <c r="B91" s="24"/>
      <c r="C91" s="25">
        <f t="shared" ref="C91:O91" si="20">SUM(C85:C90)</f>
        <v>209</v>
      </c>
      <c r="D91" s="26">
        <f t="shared" si="20"/>
        <v>37</v>
      </c>
      <c r="E91" s="26">
        <f t="shared" si="20"/>
        <v>209</v>
      </c>
      <c r="F91" s="26">
        <f t="shared" si="20"/>
        <v>198</v>
      </c>
      <c r="G91" s="26">
        <f t="shared" si="20"/>
        <v>243</v>
      </c>
      <c r="H91" s="26">
        <f t="shared" si="20"/>
        <v>221</v>
      </c>
      <c r="I91" s="26">
        <f t="shared" si="20"/>
        <v>212</v>
      </c>
      <c r="J91" s="26">
        <f t="shared" si="20"/>
        <v>36</v>
      </c>
      <c r="K91" s="26">
        <f t="shared" si="20"/>
        <v>6</v>
      </c>
      <c r="L91" s="26">
        <f t="shared" si="20"/>
        <v>5</v>
      </c>
      <c r="M91" s="26">
        <f t="shared" si="20"/>
        <v>207</v>
      </c>
      <c r="N91" s="26">
        <f t="shared" si="20"/>
        <v>37</v>
      </c>
      <c r="O91" s="26">
        <f t="shared" si="20"/>
        <v>3391</v>
      </c>
      <c r="P91" s="26">
        <f t="shared" ref="P91" si="21">SUM(P85:P90)</f>
        <v>213</v>
      </c>
      <c r="Q91" s="26">
        <f t="shared" si="19"/>
        <v>5224</v>
      </c>
      <c r="R91" s="20">
        <v>90</v>
      </c>
    </row>
    <row r="92" spans="1:18" s="20" customFormat="1" ht="1.9" customHeight="1" x14ac:dyDescent="0.3">
      <c r="A92" s="11"/>
      <c r="B92" s="19"/>
      <c r="C92" s="27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>
        <f t="shared" si="19"/>
        <v>0</v>
      </c>
      <c r="R92" s="20">
        <v>91</v>
      </c>
    </row>
    <row r="93" spans="1:18" s="20" customFormat="1" ht="26" x14ac:dyDescent="0.3">
      <c r="A93" s="11" t="s">
        <v>51</v>
      </c>
      <c r="B93" s="19"/>
      <c r="C93" s="27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>
        <f t="shared" si="19"/>
        <v>0</v>
      </c>
      <c r="R93" s="20">
        <v>92</v>
      </c>
    </row>
    <row r="94" spans="1:18" s="20" customFormat="1" ht="12.5" x14ac:dyDescent="0.25">
      <c r="A94" s="21" t="s">
        <v>24</v>
      </c>
      <c r="B94" s="22" t="s">
        <v>25</v>
      </c>
      <c r="C94" s="13">
        <f>ROUND('Total Budget'!C94/'Total Budget'!C$3,0)</f>
        <v>0</v>
      </c>
      <c r="D94" s="13">
        <f>ROUND('Total Budget'!D94/'Total Budget'!D$3,0)</f>
        <v>0</v>
      </c>
      <c r="E94" s="13">
        <f>ROUND('Total Budget'!E94/'Total Budget'!E$3,0)</f>
        <v>0</v>
      </c>
      <c r="F94" s="13">
        <f>ROUND('Total Budget'!F94/'Total Budget'!F$3,0)</f>
        <v>0</v>
      </c>
      <c r="G94" s="13">
        <f>ROUND('Total Budget'!G94/'Total Budget'!G$3,0)</f>
        <v>0</v>
      </c>
      <c r="H94" s="13">
        <f>ROUND('Total Budget'!H94/'Total Budget'!H$3,0)</f>
        <v>0</v>
      </c>
      <c r="I94" s="13">
        <f>ROUND('Total Budget'!I94/'Total Budget'!I$3,0)</f>
        <v>0</v>
      </c>
      <c r="J94" s="13">
        <f>ROUND('Total Budget'!J94/'Total Budget'!J$3,0)</f>
        <v>0</v>
      </c>
      <c r="K94" s="13">
        <f>ROUND('Total Budget'!K94/'Total Budget'!K$3,0)</f>
        <v>0</v>
      </c>
      <c r="L94" s="13">
        <f>ROUND('Total Budget'!L94/'Total Budget'!L$3,0)</f>
        <v>0</v>
      </c>
      <c r="M94" s="13">
        <f>ROUND('Total Budget'!M94/'Total Budget'!M$3,0)</f>
        <v>0</v>
      </c>
      <c r="N94" s="13">
        <f>ROUND('Total Budget'!N94/'Total Budget'!N$3,0)</f>
        <v>0</v>
      </c>
      <c r="O94" s="13">
        <f>ROUND('Total Budget'!O94/'Total Budget'!O$3,0)</f>
        <v>0</v>
      </c>
      <c r="P94" s="13">
        <f>ROUND('Total Budget'!P94/'Total Budget'!P$3,0)</f>
        <v>0</v>
      </c>
      <c r="Q94" s="13">
        <f t="shared" si="19"/>
        <v>0</v>
      </c>
      <c r="R94" s="20">
        <v>93</v>
      </c>
    </row>
    <row r="95" spans="1:18" s="20" customFormat="1" ht="12.5" x14ac:dyDescent="0.25">
      <c r="A95" s="21" t="s">
        <v>26</v>
      </c>
      <c r="B95" s="22" t="s">
        <v>27</v>
      </c>
      <c r="C95" s="13">
        <f>ROUND('Total Budget'!C95/'Total Budget'!C$3,0)</f>
        <v>0</v>
      </c>
      <c r="D95" s="13">
        <f>ROUND('Total Budget'!D95/'Total Budget'!D$3,0)</f>
        <v>0</v>
      </c>
      <c r="E95" s="13">
        <f>ROUND('Total Budget'!E95/'Total Budget'!E$3,0)</f>
        <v>0</v>
      </c>
      <c r="F95" s="13">
        <f>ROUND('Total Budget'!F95/'Total Budget'!F$3,0)</f>
        <v>0</v>
      </c>
      <c r="G95" s="13">
        <f>ROUND('Total Budget'!G95/'Total Budget'!G$3,0)</f>
        <v>0</v>
      </c>
      <c r="H95" s="13">
        <f>ROUND('Total Budget'!H95/'Total Budget'!H$3,0)</f>
        <v>0</v>
      </c>
      <c r="I95" s="13">
        <f>ROUND('Total Budget'!I95/'Total Budget'!I$3,0)</f>
        <v>0</v>
      </c>
      <c r="J95" s="13">
        <f>ROUND('Total Budget'!J95/'Total Budget'!J$3,0)</f>
        <v>0</v>
      </c>
      <c r="K95" s="13">
        <f>ROUND('Total Budget'!K95/'Total Budget'!K$3,0)</f>
        <v>0</v>
      </c>
      <c r="L95" s="13">
        <f>ROUND('Total Budget'!L95/'Total Budget'!L$3,0)</f>
        <v>0</v>
      </c>
      <c r="M95" s="13">
        <f>ROUND('Total Budget'!M95/'Total Budget'!M$3,0)</f>
        <v>0</v>
      </c>
      <c r="N95" s="13">
        <f>ROUND('Total Budget'!N95/'Total Budget'!N$3,0)</f>
        <v>0</v>
      </c>
      <c r="O95" s="13">
        <f>ROUND('Total Budget'!O95/'Total Budget'!O$3,0)</f>
        <v>0</v>
      </c>
      <c r="P95" s="13">
        <f>ROUND('Total Budget'!P95/'Total Budget'!P$3,0)</f>
        <v>0</v>
      </c>
      <c r="Q95" s="13">
        <f t="shared" si="19"/>
        <v>0</v>
      </c>
      <c r="R95" s="20">
        <v>94</v>
      </c>
    </row>
    <row r="96" spans="1:18" s="20" customFormat="1" ht="25" x14ac:dyDescent="0.25">
      <c r="A96" s="21" t="s">
        <v>28</v>
      </c>
      <c r="B96" s="22" t="s">
        <v>29</v>
      </c>
      <c r="C96" s="13">
        <f>ROUND('Total Budget'!C96/'Total Budget'!C$3,0)</f>
        <v>0</v>
      </c>
      <c r="D96" s="13">
        <f>ROUND('Total Budget'!D96/'Total Budget'!D$3,0)</f>
        <v>0</v>
      </c>
      <c r="E96" s="13">
        <f>ROUND('Total Budget'!E96/'Total Budget'!E$3,0)</f>
        <v>0</v>
      </c>
      <c r="F96" s="13">
        <f>ROUND('Total Budget'!F96/'Total Budget'!F$3,0)</f>
        <v>0</v>
      </c>
      <c r="G96" s="13">
        <f>ROUND('Total Budget'!G96/'Total Budget'!G$3,0)</f>
        <v>0</v>
      </c>
      <c r="H96" s="13">
        <f>ROUND('Total Budget'!H96/'Total Budget'!H$3,0)</f>
        <v>0</v>
      </c>
      <c r="I96" s="13">
        <f>ROUND('Total Budget'!I96/'Total Budget'!I$3,0)</f>
        <v>0</v>
      </c>
      <c r="J96" s="13">
        <f>ROUND('Total Budget'!J96/'Total Budget'!J$3,0)</f>
        <v>0</v>
      </c>
      <c r="K96" s="13">
        <f>ROUND('Total Budget'!K96/'Total Budget'!K$3,0)</f>
        <v>0</v>
      </c>
      <c r="L96" s="13">
        <f>ROUND('Total Budget'!L96/'Total Budget'!L$3,0)</f>
        <v>0</v>
      </c>
      <c r="M96" s="13">
        <f>ROUND('Total Budget'!M96/'Total Budget'!M$3,0)</f>
        <v>0</v>
      </c>
      <c r="N96" s="13">
        <f>ROUND('Total Budget'!N96/'Total Budget'!N$3,0)</f>
        <v>0</v>
      </c>
      <c r="O96" s="13">
        <f>ROUND('Total Budget'!O96/'Total Budget'!O$3,0)</f>
        <v>0</v>
      </c>
      <c r="P96" s="13">
        <f>ROUND('Total Budget'!P96/'Total Budget'!P$3,0)</f>
        <v>0</v>
      </c>
      <c r="Q96" s="13">
        <f t="shared" si="19"/>
        <v>0</v>
      </c>
      <c r="R96" s="20">
        <v>95</v>
      </c>
    </row>
    <row r="97" spans="1:18" s="20" customFormat="1" ht="12.5" x14ac:dyDescent="0.25">
      <c r="A97" s="21" t="s">
        <v>30</v>
      </c>
      <c r="B97" s="22" t="s">
        <v>31</v>
      </c>
      <c r="C97" s="13">
        <f>ROUND('Total Budget'!C97/'Total Budget'!C$3,0)</f>
        <v>0</v>
      </c>
      <c r="D97" s="13">
        <f>ROUND('Total Budget'!D97/'Total Budget'!D$3,0)</f>
        <v>0</v>
      </c>
      <c r="E97" s="13">
        <f>ROUND('Total Budget'!E97/'Total Budget'!E$3,0)</f>
        <v>0</v>
      </c>
      <c r="F97" s="13">
        <f>ROUND('Total Budget'!F97/'Total Budget'!F$3,0)</f>
        <v>0</v>
      </c>
      <c r="G97" s="13">
        <f>ROUND('Total Budget'!G97/'Total Budget'!G$3,0)</f>
        <v>0</v>
      </c>
      <c r="H97" s="13">
        <f>ROUND('Total Budget'!H97/'Total Budget'!H$3,0)</f>
        <v>0</v>
      </c>
      <c r="I97" s="13">
        <f>ROUND('Total Budget'!I97/'Total Budget'!I$3,0)</f>
        <v>0</v>
      </c>
      <c r="J97" s="13">
        <f>ROUND('Total Budget'!J97/'Total Budget'!J$3,0)</f>
        <v>0</v>
      </c>
      <c r="K97" s="13">
        <f>ROUND('Total Budget'!K97/'Total Budget'!K$3,0)</f>
        <v>0</v>
      </c>
      <c r="L97" s="13">
        <f>ROUND('Total Budget'!L97/'Total Budget'!L$3,0)</f>
        <v>0</v>
      </c>
      <c r="M97" s="13">
        <f>ROUND('Total Budget'!M97/'Total Budget'!M$3,0)</f>
        <v>0</v>
      </c>
      <c r="N97" s="13">
        <f>ROUND('Total Budget'!N97/'Total Budget'!N$3,0)</f>
        <v>0</v>
      </c>
      <c r="O97" s="13">
        <f>ROUND('Total Budget'!O97/'Total Budget'!O$3,0)</f>
        <v>0</v>
      </c>
      <c r="P97" s="13">
        <f>ROUND('Total Budget'!P97/'Total Budget'!P$3,0)</f>
        <v>0</v>
      </c>
      <c r="Q97" s="13">
        <f t="shared" si="19"/>
        <v>0</v>
      </c>
      <c r="R97" s="20">
        <v>96</v>
      </c>
    </row>
    <row r="98" spans="1:18" s="20" customFormat="1" ht="12.5" x14ac:dyDescent="0.25">
      <c r="A98" s="21" t="s">
        <v>32</v>
      </c>
      <c r="B98" s="22" t="s">
        <v>33</v>
      </c>
      <c r="C98" s="13">
        <f>ROUND('Total Budget'!C98/'Total Budget'!C$3,0)</f>
        <v>0</v>
      </c>
      <c r="D98" s="13">
        <f>ROUND('Total Budget'!D98/'Total Budget'!D$3,0)</f>
        <v>0</v>
      </c>
      <c r="E98" s="13">
        <f>ROUND('Total Budget'!E98/'Total Budget'!E$3,0)</f>
        <v>0</v>
      </c>
      <c r="F98" s="13">
        <f>ROUND('Total Budget'!F98/'Total Budget'!F$3,0)</f>
        <v>0</v>
      </c>
      <c r="G98" s="13">
        <f>ROUND('Total Budget'!G98/'Total Budget'!G$3,0)</f>
        <v>0</v>
      </c>
      <c r="H98" s="13">
        <f>ROUND('Total Budget'!H98/'Total Budget'!H$3,0)</f>
        <v>0</v>
      </c>
      <c r="I98" s="13">
        <f>ROUND('Total Budget'!I98/'Total Budget'!I$3,0)</f>
        <v>0</v>
      </c>
      <c r="J98" s="13">
        <f>ROUND('Total Budget'!J98/'Total Budget'!J$3,0)</f>
        <v>0</v>
      </c>
      <c r="K98" s="13">
        <f>ROUND('Total Budget'!K98/'Total Budget'!K$3,0)</f>
        <v>0</v>
      </c>
      <c r="L98" s="13">
        <f>ROUND('Total Budget'!L98/'Total Budget'!L$3,0)</f>
        <v>0</v>
      </c>
      <c r="M98" s="13">
        <f>ROUND('Total Budget'!M98/'Total Budget'!M$3,0)</f>
        <v>0</v>
      </c>
      <c r="N98" s="13">
        <f>ROUND('Total Budget'!N98/'Total Budget'!N$3,0)</f>
        <v>0</v>
      </c>
      <c r="O98" s="13">
        <f>ROUND('Total Budget'!O98/'Total Budget'!O$3,0)</f>
        <v>0</v>
      </c>
      <c r="P98" s="13">
        <f>ROUND('Total Budget'!P98/'Total Budget'!P$3,0)</f>
        <v>0</v>
      </c>
      <c r="Q98" s="13">
        <f t="shared" si="19"/>
        <v>0</v>
      </c>
      <c r="R98" s="20">
        <v>97</v>
      </c>
    </row>
    <row r="99" spans="1:18" s="20" customFormat="1" ht="12.5" x14ac:dyDescent="0.25">
      <c r="A99" s="21" t="s">
        <v>34</v>
      </c>
      <c r="B99" s="22" t="s">
        <v>35</v>
      </c>
      <c r="C99" s="13">
        <f>ROUND('Total Budget'!C99/'Total Budget'!C$3,0)</f>
        <v>0</v>
      </c>
      <c r="D99" s="13">
        <f>ROUND('Total Budget'!D99/'Total Budget'!D$3,0)</f>
        <v>0</v>
      </c>
      <c r="E99" s="13">
        <f>ROUND('Total Budget'!E99/'Total Budget'!E$3,0)</f>
        <v>0</v>
      </c>
      <c r="F99" s="13">
        <f>ROUND('Total Budget'!F99/'Total Budget'!F$3,0)</f>
        <v>0</v>
      </c>
      <c r="G99" s="13">
        <f>ROUND('Total Budget'!G99/'Total Budget'!G$3,0)</f>
        <v>0</v>
      </c>
      <c r="H99" s="13">
        <f>ROUND('Total Budget'!H99/'Total Budget'!H$3,0)</f>
        <v>0</v>
      </c>
      <c r="I99" s="13">
        <f>ROUND('Total Budget'!I99/'Total Budget'!I$3,0)</f>
        <v>0</v>
      </c>
      <c r="J99" s="13">
        <f>ROUND('Total Budget'!J99/'Total Budget'!J$3,0)</f>
        <v>0</v>
      </c>
      <c r="K99" s="13">
        <f>ROUND('Total Budget'!K99/'Total Budget'!K$3,0)</f>
        <v>0</v>
      </c>
      <c r="L99" s="13">
        <f>ROUND('Total Budget'!L99/'Total Budget'!L$3,0)</f>
        <v>0</v>
      </c>
      <c r="M99" s="13">
        <f>ROUND('Total Budget'!M99/'Total Budget'!M$3,0)</f>
        <v>0</v>
      </c>
      <c r="N99" s="13">
        <f>ROUND('Total Budget'!N99/'Total Budget'!N$3,0)</f>
        <v>0</v>
      </c>
      <c r="O99" s="13">
        <f>ROUND('Total Budget'!O99/'Total Budget'!O$3,0)</f>
        <v>0</v>
      </c>
      <c r="P99" s="13">
        <f>ROUND('Total Budget'!P99/'Total Budget'!P$3,0)</f>
        <v>0</v>
      </c>
      <c r="Q99" s="13">
        <f t="shared" si="19"/>
        <v>0</v>
      </c>
      <c r="R99" s="20">
        <v>98</v>
      </c>
    </row>
    <row r="100" spans="1:18" s="20" customFormat="1" x14ac:dyDescent="0.3">
      <c r="A100" s="33" t="s">
        <v>52</v>
      </c>
      <c r="B100" s="24"/>
      <c r="C100" s="25">
        <f t="shared" ref="C100:O100" si="22">SUM(C94:C99)</f>
        <v>0</v>
      </c>
      <c r="D100" s="26">
        <f t="shared" si="22"/>
        <v>0</v>
      </c>
      <c r="E100" s="26">
        <f t="shared" si="22"/>
        <v>0</v>
      </c>
      <c r="F100" s="26">
        <f t="shared" si="22"/>
        <v>0</v>
      </c>
      <c r="G100" s="26">
        <f t="shared" si="22"/>
        <v>0</v>
      </c>
      <c r="H100" s="26">
        <f t="shared" si="22"/>
        <v>0</v>
      </c>
      <c r="I100" s="26">
        <f t="shared" si="22"/>
        <v>0</v>
      </c>
      <c r="J100" s="26">
        <f t="shared" si="22"/>
        <v>0</v>
      </c>
      <c r="K100" s="26">
        <f t="shared" si="22"/>
        <v>0</v>
      </c>
      <c r="L100" s="26">
        <f t="shared" si="22"/>
        <v>0</v>
      </c>
      <c r="M100" s="26">
        <f t="shared" si="22"/>
        <v>0</v>
      </c>
      <c r="N100" s="26">
        <f t="shared" si="22"/>
        <v>0</v>
      </c>
      <c r="O100" s="26">
        <f t="shared" si="22"/>
        <v>0</v>
      </c>
      <c r="P100" s="26">
        <f t="shared" ref="P100" si="23">SUM(P94:P99)</f>
        <v>0</v>
      </c>
      <c r="Q100" s="26">
        <f t="shared" si="19"/>
        <v>0</v>
      </c>
      <c r="R100" s="20">
        <v>99</v>
      </c>
    </row>
    <row r="101" spans="1:18" s="20" customFormat="1" ht="1.9" customHeight="1" x14ac:dyDescent="0.3">
      <c r="A101" s="11"/>
      <c r="B101" s="19"/>
      <c r="C101" s="27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>
        <f t="shared" si="19"/>
        <v>0</v>
      </c>
      <c r="R101" s="20">
        <v>100</v>
      </c>
    </row>
    <row r="102" spans="1:18" s="20" customFormat="1" x14ac:dyDescent="0.3">
      <c r="A102" s="11" t="s">
        <v>53</v>
      </c>
      <c r="B102" s="19"/>
      <c r="C102" s="27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>
        <f t="shared" si="19"/>
        <v>0</v>
      </c>
      <c r="R102" s="20">
        <v>101</v>
      </c>
    </row>
    <row r="103" spans="1:18" s="20" customFormat="1" ht="12.5" x14ac:dyDescent="0.25">
      <c r="A103" s="21" t="s">
        <v>24</v>
      </c>
      <c r="B103" s="22" t="s">
        <v>25</v>
      </c>
      <c r="C103" s="13">
        <f>ROUND('Total Budget'!C103/'Total Budget'!C$3,0)</f>
        <v>0</v>
      </c>
      <c r="D103" s="13">
        <f>ROUND('Total Budget'!D103/'Total Budget'!D$3,0)</f>
        <v>0</v>
      </c>
      <c r="E103" s="13">
        <f>ROUND('Total Budget'!E103/'Total Budget'!E$3,0)</f>
        <v>0</v>
      </c>
      <c r="F103" s="13">
        <f>ROUND('Total Budget'!F103/'Total Budget'!F$3,0)</f>
        <v>0</v>
      </c>
      <c r="G103" s="13">
        <f>ROUND('Total Budget'!G103/'Total Budget'!G$3,0)</f>
        <v>0</v>
      </c>
      <c r="H103" s="13">
        <f>ROUND('Total Budget'!H103/'Total Budget'!H$3,0)</f>
        <v>0</v>
      </c>
      <c r="I103" s="13">
        <f>ROUND('Total Budget'!I103/'Total Budget'!I$3,0)</f>
        <v>0</v>
      </c>
      <c r="J103" s="13">
        <f>ROUND('Total Budget'!J103/'Total Budget'!J$3,0)</f>
        <v>0</v>
      </c>
      <c r="K103" s="13">
        <f>ROUND('Total Budget'!K103/'Total Budget'!K$3,0)</f>
        <v>0</v>
      </c>
      <c r="L103" s="13">
        <f>ROUND('Total Budget'!L103/'Total Budget'!L$3,0)</f>
        <v>0</v>
      </c>
      <c r="M103" s="13">
        <f>ROUND('Total Budget'!M103/'Total Budget'!M$3,0)</f>
        <v>0</v>
      </c>
      <c r="N103" s="13">
        <f>ROUND('Total Budget'!N103/'Total Budget'!N$3,0)</f>
        <v>0</v>
      </c>
      <c r="O103" s="13">
        <f>ROUND('Total Budget'!O103/'Total Budget'!O$3,0)</f>
        <v>0</v>
      </c>
      <c r="P103" s="13">
        <f>ROUND('Total Budget'!P103/'Total Budget'!P$3,0)</f>
        <v>0</v>
      </c>
      <c r="Q103" s="13">
        <f t="shared" si="19"/>
        <v>0</v>
      </c>
      <c r="R103" s="20">
        <v>102</v>
      </c>
    </row>
    <row r="104" spans="1:18" s="20" customFormat="1" ht="12.5" x14ac:dyDescent="0.25">
      <c r="A104" s="21" t="s">
        <v>26</v>
      </c>
      <c r="B104" s="22" t="s">
        <v>27</v>
      </c>
      <c r="C104" s="13">
        <f>ROUND('Total Budget'!C104/'Total Budget'!C$3,0)</f>
        <v>0</v>
      </c>
      <c r="D104" s="13">
        <f>ROUND('Total Budget'!D104/'Total Budget'!D$3,0)</f>
        <v>0</v>
      </c>
      <c r="E104" s="13">
        <f>ROUND('Total Budget'!E104/'Total Budget'!E$3,0)</f>
        <v>0</v>
      </c>
      <c r="F104" s="13">
        <f>ROUND('Total Budget'!F104/'Total Budget'!F$3,0)</f>
        <v>0</v>
      </c>
      <c r="G104" s="13">
        <f>ROUND('Total Budget'!G104/'Total Budget'!G$3,0)</f>
        <v>0</v>
      </c>
      <c r="H104" s="13">
        <f>ROUND('Total Budget'!H104/'Total Budget'!H$3,0)</f>
        <v>0</v>
      </c>
      <c r="I104" s="13">
        <f>ROUND('Total Budget'!I104/'Total Budget'!I$3,0)</f>
        <v>0</v>
      </c>
      <c r="J104" s="13">
        <f>ROUND('Total Budget'!J104/'Total Budget'!J$3,0)</f>
        <v>0</v>
      </c>
      <c r="K104" s="13">
        <f>ROUND('Total Budget'!K104/'Total Budget'!K$3,0)</f>
        <v>0</v>
      </c>
      <c r="L104" s="13">
        <f>ROUND('Total Budget'!L104/'Total Budget'!L$3,0)</f>
        <v>0</v>
      </c>
      <c r="M104" s="13">
        <f>ROUND('Total Budget'!M104/'Total Budget'!M$3,0)</f>
        <v>0</v>
      </c>
      <c r="N104" s="13">
        <f>ROUND('Total Budget'!N104/'Total Budget'!N$3,0)</f>
        <v>0</v>
      </c>
      <c r="O104" s="13">
        <f>ROUND('Total Budget'!O104/'Total Budget'!O$3,0)</f>
        <v>0</v>
      </c>
      <c r="P104" s="13">
        <f>ROUND('Total Budget'!P104/'Total Budget'!P$3,0)</f>
        <v>0</v>
      </c>
      <c r="Q104" s="13">
        <f t="shared" si="19"/>
        <v>0</v>
      </c>
      <c r="R104" s="20">
        <v>103</v>
      </c>
    </row>
    <row r="105" spans="1:18" s="20" customFormat="1" ht="25" x14ac:dyDescent="0.25">
      <c r="A105" s="21" t="s">
        <v>28</v>
      </c>
      <c r="B105" s="22" t="s">
        <v>29</v>
      </c>
      <c r="C105" s="13">
        <f>ROUND('Total Budget'!C105/'Total Budget'!C$3,0)</f>
        <v>0</v>
      </c>
      <c r="D105" s="13">
        <f>ROUND('Total Budget'!D105/'Total Budget'!D$3,0)</f>
        <v>0</v>
      </c>
      <c r="E105" s="13">
        <f>ROUND('Total Budget'!E105/'Total Budget'!E$3,0)</f>
        <v>0</v>
      </c>
      <c r="F105" s="13">
        <f>ROUND('Total Budget'!F105/'Total Budget'!F$3,0)</f>
        <v>0</v>
      </c>
      <c r="G105" s="13">
        <f>ROUND('Total Budget'!G105/'Total Budget'!G$3,0)</f>
        <v>0</v>
      </c>
      <c r="H105" s="13">
        <f>ROUND('Total Budget'!H105/'Total Budget'!H$3,0)</f>
        <v>0</v>
      </c>
      <c r="I105" s="13">
        <f>ROUND('Total Budget'!I105/'Total Budget'!I$3,0)</f>
        <v>0</v>
      </c>
      <c r="J105" s="13">
        <f>ROUND('Total Budget'!J105/'Total Budget'!J$3,0)</f>
        <v>0</v>
      </c>
      <c r="K105" s="13">
        <f>ROUND('Total Budget'!K105/'Total Budget'!K$3,0)</f>
        <v>0</v>
      </c>
      <c r="L105" s="13">
        <f>ROUND('Total Budget'!L105/'Total Budget'!L$3,0)</f>
        <v>0</v>
      </c>
      <c r="M105" s="13">
        <f>ROUND('Total Budget'!M105/'Total Budget'!M$3,0)</f>
        <v>0</v>
      </c>
      <c r="N105" s="13">
        <f>ROUND('Total Budget'!N105/'Total Budget'!N$3,0)</f>
        <v>0</v>
      </c>
      <c r="O105" s="13">
        <f>ROUND('Total Budget'!O105/'Total Budget'!O$3,0)</f>
        <v>0</v>
      </c>
      <c r="P105" s="13">
        <f>ROUND('Total Budget'!P105/'Total Budget'!P$3,0)</f>
        <v>0</v>
      </c>
      <c r="Q105" s="13">
        <f t="shared" si="19"/>
        <v>0</v>
      </c>
      <c r="R105" s="20">
        <v>104</v>
      </c>
    </row>
    <row r="106" spans="1:18" s="20" customFormat="1" ht="12.5" x14ac:dyDescent="0.25">
      <c r="A106" s="21" t="s">
        <v>30</v>
      </c>
      <c r="B106" s="22" t="s">
        <v>31</v>
      </c>
      <c r="C106" s="13">
        <f>ROUND('Total Budget'!C106/'Total Budget'!C$3,0)</f>
        <v>0</v>
      </c>
      <c r="D106" s="13">
        <f>ROUND('Total Budget'!D106/'Total Budget'!D$3,0)</f>
        <v>0</v>
      </c>
      <c r="E106" s="13">
        <f>ROUND('Total Budget'!E106/'Total Budget'!E$3,0)</f>
        <v>0</v>
      </c>
      <c r="F106" s="13">
        <f>ROUND('Total Budget'!F106/'Total Budget'!F$3,0)</f>
        <v>0</v>
      </c>
      <c r="G106" s="13">
        <f>ROUND('Total Budget'!G106/'Total Budget'!G$3,0)</f>
        <v>0</v>
      </c>
      <c r="H106" s="13">
        <f>ROUND('Total Budget'!H106/'Total Budget'!H$3,0)</f>
        <v>0</v>
      </c>
      <c r="I106" s="13">
        <f>ROUND('Total Budget'!I106/'Total Budget'!I$3,0)</f>
        <v>0</v>
      </c>
      <c r="J106" s="13">
        <f>ROUND('Total Budget'!J106/'Total Budget'!J$3,0)</f>
        <v>0</v>
      </c>
      <c r="K106" s="13">
        <f>ROUND('Total Budget'!K106/'Total Budget'!K$3,0)</f>
        <v>0</v>
      </c>
      <c r="L106" s="13">
        <f>ROUND('Total Budget'!L106/'Total Budget'!L$3,0)</f>
        <v>0</v>
      </c>
      <c r="M106" s="13">
        <f>ROUND('Total Budget'!M106/'Total Budget'!M$3,0)</f>
        <v>0</v>
      </c>
      <c r="N106" s="13">
        <f>ROUND('Total Budget'!N106/'Total Budget'!N$3,0)</f>
        <v>0</v>
      </c>
      <c r="O106" s="13">
        <f>ROUND('Total Budget'!O106/'Total Budget'!O$3,0)</f>
        <v>0</v>
      </c>
      <c r="P106" s="13">
        <f>ROUND('Total Budget'!P106/'Total Budget'!P$3,0)</f>
        <v>0</v>
      </c>
      <c r="Q106" s="13">
        <f t="shared" si="19"/>
        <v>0</v>
      </c>
      <c r="R106" s="20">
        <v>105</v>
      </c>
    </row>
    <row r="107" spans="1:18" s="20" customFormat="1" ht="12.5" x14ac:dyDescent="0.25">
      <c r="A107" s="21" t="s">
        <v>32</v>
      </c>
      <c r="B107" s="22" t="s">
        <v>33</v>
      </c>
      <c r="C107" s="13">
        <f>ROUND('Total Budget'!C107/'Total Budget'!C$3,0)</f>
        <v>0</v>
      </c>
      <c r="D107" s="13">
        <f>ROUND('Total Budget'!D107/'Total Budget'!D$3,0)</f>
        <v>0</v>
      </c>
      <c r="E107" s="13">
        <f>ROUND('Total Budget'!E107/'Total Budget'!E$3,0)</f>
        <v>0</v>
      </c>
      <c r="F107" s="13">
        <f>ROUND('Total Budget'!F107/'Total Budget'!F$3,0)</f>
        <v>0</v>
      </c>
      <c r="G107" s="13">
        <f>ROUND('Total Budget'!G107/'Total Budget'!G$3,0)</f>
        <v>0</v>
      </c>
      <c r="H107" s="13">
        <f>ROUND('Total Budget'!H107/'Total Budget'!H$3,0)</f>
        <v>0</v>
      </c>
      <c r="I107" s="13">
        <f>ROUND('Total Budget'!I107/'Total Budget'!I$3,0)</f>
        <v>0</v>
      </c>
      <c r="J107" s="13">
        <f>ROUND('Total Budget'!J107/'Total Budget'!J$3,0)</f>
        <v>0</v>
      </c>
      <c r="K107" s="13">
        <f>ROUND('Total Budget'!K107/'Total Budget'!K$3,0)</f>
        <v>0</v>
      </c>
      <c r="L107" s="13">
        <f>ROUND('Total Budget'!L107/'Total Budget'!L$3,0)</f>
        <v>0</v>
      </c>
      <c r="M107" s="13">
        <f>ROUND('Total Budget'!M107/'Total Budget'!M$3,0)</f>
        <v>0</v>
      </c>
      <c r="N107" s="13">
        <f>ROUND('Total Budget'!N107/'Total Budget'!N$3,0)</f>
        <v>0</v>
      </c>
      <c r="O107" s="13">
        <f>ROUND('Total Budget'!O107/'Total Budget'!O$3,0)</f>
        <v>0</v>
      </c>
      <c r="P107" s="13">
        <f>ROUND('Total Budget'!P107/'Total Budget'!P$3,0)</f>
        <v>0</v>
      </c>
      <c r="Q107" s="13">
        <f t="shared" si="19"/>
        <v>0</v>
      </c>
      <c r="R107" s="20">
        <v>106</v>
      </c>
    </row>
    <row r="108" spans="1:18" s="20" customFormat="1" ht="12.5" x14ac:dyDescent="0.25">
      <c r="A108" s="21" t="s">
        <v>34</v>
      </c>
      <c r="B108" s="22" t="s">
        <v>35</v>
      </c>
      <c r="C108" s="13">
        <f>ROUND('Total Budget'!C108/'Total Budget'!C$3,0)</f>
        <v>0</v>
      </c>
      <c r="D108" s="13">
        <f>ROUND('Total Budget'!D108/'Total Budget'!D$3,0)</f>
        <v>0</v>
      </c>
      <c r="E108" s="13">
        <f>ROUND('Total Budget'!E108/'Total Budget'!E$3,0)</f>
        <v>0</v>
      </c>
      <c r="F108" s="13">
        <f>ROUND('Total Budget'!F108/'Total Budget'!F$3,0)</f>
        <v>0</v>
      </c>
      <c r="G108" s="13">
        <f>ROUND('Total Budget'!G108/'Total Budget'!G$3,0)</f>
        <v>0</v>
      </c>
      <c r="H108" s="13">
        <f>ROUND('Total Budget'!H108/'Total Budget'!H$3,0)</f>
        <v>0</v>
      </c>
      <c r="I108" s="13">
        <f>ROUND('Total Budget'!I108/'Total Budget'!I$3,0)</f>
        <v>0</v>
      </c>
      <c r="J108" s="13">
        <f>ROUND('Total Budget'!J108/'Total Budget'!J$3,0)</f>
        <v>0</v>
      </c>
      <c r="K108" s="13">
        <f>ROUND('Total Budget'!K108/'Total Budget'!K$3,0)</f>
        <v>0</v>
      </c>
      <c r="L108" s="13">
        <f>ROUND('Total Budget'!L108/'Total Budget'!L$3,0)</f>
        <v>0</v>
      </c>
      <c r="M108" s="13">
        <f>ROUND('Total Budget'!M108/'Total Budget'!M$3,0)</f>
        <v>0</v>
      </c>
      <c r="N108" s="13">
        <f>ROUND('Total Budget'!N108/'Total Budget'!N$3,0)</f>
        <v>0</v>
      </c>
      <c r="O108" s="13">
        <f>ROUND('Total Budget'!O108/'Total Budget'!O$3,0)</f>
        <v>0</v>
      </c>
      <c r="P108" s="13">
        <f>ROUND('Total Budget'!P108/'Total Budget'!P$3,0)</f>
        <v>0</v>
      </c>
      <c r="Q108" s="13">
        <f t="shared" si="19"/>
        <v>0</v>
      </c>
      <c r="R108" s="20">
        <v>107</v>
      </c>
    </row>
    <row r="109" spans="1:18" s="20" customFormat="1" x14ac:dyDescent="0.3">
      <c r="A109" s="33" t="s">
        <v>54</v>
      </c>
      <c r="B109" s="24"/>
      <c r="C109" s="25">
        <f t="shared" ref="C109:O109" si="24">SUM(C103:C108)</f>
        <v>0</v>
      </c>
      <c r="D109" s="26">
        <f t="shared" si="24"/>
        <v>0</v>
      </c>
      <c r="E109" s="26">
        <f t="shared" si="24"/>
        <v>0</v>
      </c>
      <c r="F109" s="26">
        <f t="shared" si="24"/>
        <v>0</v>
      </c>
      <c r="G109" s="26">
        <f t="shared" si="24"/>
        <v>0</v>
      </c>
      <c r="H109" s="26">
        <f t="shared" si="24"/>
        <v>0</v>
      </c>
      <c r="I109" s="26">
        <f t="shared" si="24"/>
        <v>0</v>
      </c>
      <c r="J109" s="26">
        <f t="shared" si="24"/>
        <v>0</v>
      </c>
      <c r="K109" s="26">
        <f t="shared" si="24"/>
        <v>0</v>
      </c>
      <c r="L109" s="26">
        <f t="shared" si="24"/>
        <v>0</v>
      </c>
      <c r="M109" s="26">
        <f t="shared" si="24"/>
        <v>0</v>
      </c>
      <c r="N109" s="26">
        <f t="shared" si="24"/>
        <v>0</v>
      </c>
      <c r="O109" s="26">
        <f t="shared" si="24"/>
        <v>0</v>
      </c>
      <c r="P109" s="26">
        <f t="shared" ref="P109" si="25">SUM(P103:P108)</f>
        <v>0</v>
      </c>
      <c r="Q109" s="26">
        <f t="shared" si="19"/>
        <v>0</v>
      </c>
      <c r="R109" s="20">
        <v>108</v>
      </c>
    </row>
    <row r="110" spans="1:18" s="20" customFormat="1" ht="1.9" customHeight="1" x14ac:dyDescent="0.3">
      <c r="A110" s="11"/>
      <c r="B110" s="19"/>
      <c r="C110" s="27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>
        <f t="shared" si="19"/>
        <v>0</v>
      </c>
      <c r="R110" s="20">
        <v>109</v>
      </c>
    </row>
    <row r="111" spans="1:18" s="20" customFormat="1" x14ac:dyDescent="0.3">
      <c r="A111" s="11" t="s">
        <v>55</v>
      </c>
      <c r="B111" s="19"/>
      <c r="C111" s="27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>
        <f t="shared" si="19"/>
        <v>0</v>
      </c>
      <c r="R111" s="20">
        <v>110</v>
      </c>
    </row>
    <row r="112" spans="1:18" s="20" customFormat="1" ht="12.5" x14ac:dyDescent="0.25">
      <c r="A112" s="21" t="s">
        <v>24</v>
      </c>
      <c r="B112" s="22" t="s">
        <v>25</v>
      </c>
      <c r="C112" s="13">
        <f>ROUND('Total Budget'!C112/'Total Budget'!C$3,0)</f>
        <v>0</v>
      </c>
      <c r="D112" s="13">
        <f>ROUND('Total Budget'!D112/'Total Budget'!D$3,0)</f>
        <v>0</v>
      </c>
      <c r="E112" s="13">
        <f>ROUND('Total Budget'!E112/'Total Budget'!E$3,0)</f>
        <v>0</v>
      </c>
      <c r="F112" s="13">
        <f>ROUND('Total Budget'!F112/'Total Budget'!F$3,0)</f>
        <v>0</v>
      </c>
      <c r="G112" s="13">
        <f>ROUND('Total Budget'!G112/'Total Budget'!G$3,0)</f>
        <v>0</v>
      </c>
      <c r="H112" s="13">
        <f>ROUND('Total Budget'!H112/'Total Budget'!H$3,0)</f>
        <v>0</v>
      </c>
      <c r="I112" s="13">
        <f>ROUND('Total Budget'!I112/'Total Budget'!I$3,0)</f>
        <v>0</v>
      </c>
      <c r="J112" s="13">
        <f>ROUND('Total Budget'!J112/'Total Budget'!J$3,0)</f>
        <v>0</v>
      </c>
      <c r="K112" s="13">
        <f>ROUND('Total Budget'!K112/'Total Budget'!K$3,0)</f>
        <v>0</v>
      </c>
      <c r="L112" s="13">
        <f>ROUND('Total Budget'!L112/'Total Budget'!L$3,0)</f>
        <v>0</v>
      </c>
      <c r="M112" s="13">
        <f>ROUND('Total Budget'!M112/'Total Budget'!M$3,0)</f>
        <v>0</v>
      </c>
      <c r="N112" s="13">
        <f>ROUND('Total Budget'!N112/'Total Budget'!N$3,0)</f>
        <v>0</v>
      </c>
      <c r="O112" s="13">
        <f>ROUND('Total Budget'!O112/'Total Budget'!O$3,0)</f>
        <v>0</v>
      </c>
      <c r="P112" s="13">
        <f>ROUND('Total Budget'!P112/'Total Budget'!P$3,0)</f>
        <v>0</v>
      </c>
      <c r="Q112" s="13">
        <f t="shared" si="19"/>
        <v>0</v>
      </c>
      <c r="R112" s="20">
        <v>111</v>
      </c>
    </row>
    <row r="113" spans="1:18" s="20" customFormat="1" ht="12.5" x14ac:dyDescent="0.25">
      <c r="A113" s="21" t="s">
        <v>26</v>
      </c>
      <c r="B113" s="22" t="s">
        <v>27</v>
      </c>
      <c r="C113" s="13">
        <f>ROUND('Total Budget'!C113/'Total Budget'!C$3,0)</f>
        <v>0</v>
      </c>
      <c r="D113" s="13">
        <f>ROUND('Total Budget'!D113/'Total Budget'!D$3,0)</f>
        <v>0</v>
      </c>
      <c r="E113" s="13">
        <f>ROUND('Total Budget'!E113/'Total Budget'!E$3,0)</f>
        <v>0</v>
      </c>
      <c r="F113" s="13">
        <f>ROUND('Total Budget'!F113/'Total Budget'!F$3,0)</f>
        <v>0</v>
      </c>
      <c r="G113" s="13">
        <f>ROUND('Total Budget'!G113/'Total Budget'!G$3,0)</f>
        <v>0</v>
      </c>
      <c r="H113" s="13">
        <f>ROUND('Total Budget'!H113/'Total Budget'!H$3,0)</f>
        <v>0</v>
      </c>
      <c r="I113" s="13">
        <f>ROUND('Total Budget'!I113/'Total Budget'!I$3,0)</f>
        <v>0</v>
      </c>
      <c r="J113" s="13">
        <f>ROUND('Total Budget'!J113/'Total Budget'!J$3,0)</f>
        <v>0</v>
      </c>
      <c r="K113" s="13">
        <f>ROUND('Total Budget'!K113/'Total Budget'!K$3,0)</f>
        <v>0</v>
      </c>
      <c r="L113" s="13">
        <f>ROUND('Total Budget'!L113/'Total Budget'!L$3,0)</f>
        <v>0</v>
      </c>
      <c r="M113" s="13">
        <f>ROUND('Total Budget'!M113/'Total Budget'!M$3,0)</f>
        <v>0</v>
      </c>
      <c r="N113" s="13">
        <f>ROUND('Total Budget'!N113/'Total Budget'!N$3,0)</f>
        <v>0</v>
      </c>
      <c r="O113" s="13">
        <f>ROUND('Total Budget'!O113/'Total Budget'!O$3,0)</f>
        <v>0</v>
      </c>
      <c r="P113" s="13">
        <f>ROUND('Total Budget'!P113/'Total Budget'!P$3,0)</f>
        <v>0</v>
      </c>
      <c r="Q113" s="13">
        <f t="shared" si="19"/>
        <v>0</v>
      </c>
      <c r="R113" s="20">
        <v>112</v>
      </c>
    </row>
    <row r="114" spans="1:18" s="20" customFormat="1" ht="25" x14ac:dyDescent="0.25">
      <c r="A114" s="21" t="s">
        <v>28</v>
      </c>
      <c r="B114" s="22" t="s">
        <v>29</v>
      </c>
      <c r="C114" s="13">
        <f>ROUND('Total Budget'!C114/'Total Budget'!C$3,0)</f>
        <v>9</v>
      </c>
      <c r="D114" s="13">
        <f>ROUND('Total Budget'!D114/'Total Budget'!D$3,0)</f>
        <v>9</v>
      </c>
      <c r="E114" s="13">
        <f>ROUND('Total Budget'!E114/'Total Budget'!E$3,0)</f>
        <v>9</v>
      </c>
      <c r="F114" s="13">
        <f>ROUND('Total Budget'!F114/'Total Budget'!F$3,0)</f>
        <v>9</v>
      </c>
      <c r="G114" s="13">
        <f>ROUND('Total Budget'!G114/'Total Budget'!G$3,0)</f>
        <v>9</v>
      </c>
      <c r="H114" s="13">
        <f>ROUND('Total Budget'!H114/'Total Budget'!H$3,0)</f>
        <v>9</v>
      </c>
      <c r="I114" s="13">
        <f>ROUND('Total Budget'!I114/'Total Budget'!I$3,0)</f>
        <v>9</v>
      </c>
      <c r="J114" s="13">
        <f>ROUND('Total Budget'!J114/'Total Budget'!J$3,0)</f>
        <v>9</v>
      </c>
      <c r="K114" s="13">
        <f>ROUND('Total Budget'!K114/'Total Budget'!K$3,0)</f>
        <v>9</v>
      </c>
      <c r="L114" s="13">
        <f>ROUND('Total Budget'!L114/'Total Budget'!L$3,0)</f>
        <v>9</v>
      </c>
      <c r="M114" s="13">
        <f>ROUND('Total Budget'!M114/'Total Budget'!M$3,0)</f>
        <v>9</v>
      </c>
      <c r="N114" s="13">
        <f>ROUND('Total Budget'!N114/'Total Budget'!N$3,0)</f>
        <v>9</v>
      </c>
      <c r="O114" s="13">
        <f>ROUND('Total Budget'!O114/'Total Budget'!O$3,0)</f>
        <v>9</v>
      </c>
      <c r="P114" s="13">
        <f>ROUND('Total Budget'!P114/'Total Budget'!P$3,0)</f>
        <v>9</v>
      </c>
      <c r="Q114" s="13">
        <f t="shared" si="19"/>
        <v>126</v>
      </c>
      <c r="R114" s="20">
        <v>113</v>
      </c>
    </row>
    <row r="115" spans="1:18" s="20" customFormat="1" ht="12.5" x14ac:dyDescent="0.25">
      <c r="A115" s="21" t="s">
        <v>30</v>
      </c>
      <c r="B115" s="22" t="s">
        <v>31</v>
      </c>
      <c r="C115" s="13">
        <f>ROUND('Total Budget'!C115/'Total Budget'!C$3,0)</f>
        <v>0</v>
      </c>
      <c r="D115" s="13">
        <f>ROUND('Total Budget'!D115/'Total Budget'!D$3,0)</f>
        <v>0</v>
      </c>
      <c r="E115" s="13">
        <f>ROUND('Total Budget'!E115/'Total Budget'!E$3,0)</f>
        <v>0</v>
      </c>
      <c r="F115" s="13">
        <f>ROUND('Total Budget'!F115/'Total Budget'!F$3,0)</f>
        <v>0</v>
      </c>
      <c r="G115" s="13">
        <f>ROUND('Total Budget'!G115/'Total Budget'!G$3,0)</f>
        <v>0</v>
      </c>
      <c r="H115" s="13">
        <f>ROUND('Total Budget'!H115/'Total Budget'!H$3,0)</f>
        <v>0</v>
      </c>
      <c r="I115" s="13">
        <f>ROUND('Total Budget'!I115/'Total Budget'!I$3,0)</f>
        <v>0</v>
      </c>
      <c r="J115" s="13">
        <f>ROUND('Total Budget'!J115/'Total Budget'!J$3,0)</f>
        <v>0</v>
      </c>
      <c r="K115" s="13">
        <f>ROUND('Total Budget'!K115/'Total Budget'!K$3,0)</f>
        <v>0</v>
      </c>
      <c r="L115" s="13">
        <f>ROUND('Total Budget'!L115/'Total Budget'!L$3,0)</f>
        <v>0</v>
      </c>
      <c r="M115" s="13">
        <f>ROUND('Total Budget'!M115/'Total Budget'!M$3,0)</f>
        <v>0</v>
      </c>
      <c r="N115" s="13">
        <f>ROUND('Total Budget'!N115/'Total Budget'!N$3,0)</f>
        <v>0</v>
      </c>
      <c r="O115" s="13">
        <f>ROUND('Total Budget'!O115/'Total Budget'!O$3,0)</f>
        <v>0</v>
      </c>
      <c r="P115" s="13">
        <f>ROUND('Total Budget'!P115/'Total Budget'!P$3,0)</f>
        <v>0</v>
      </c>
      <c r="Q115" s="13">
        <f t="shared" si="19"/>
        <v>0</v>
      </c>
      <c r="R115" s="20">
        <v>114</v>
      </c>
    </row>
    <row r="116" spans="1:18" s="20" customFormat="1" ht="12.5" x14ac:dyDescent="0.25">
      <c r="A116" s="21" t="s">
        <v>32</v>
      </c>
      <c r="B116" s="22" t="s">
        <v>33</v>
      </c>
      <c r="C116" s="13">
        <f>ROUND('Total Budget'!C116/'Total Budget'!C$3,0)</f>
        <v>0</v>
      </c>
      <c r="D116" s="13">
        <f>ROUND('Total Budget'!D116/'Total Budget'!D$3,0)</f>
        <v>0</v>
      </c>
      <c r="E116" s="13">
        <f>ROUND('Total Budget'!E116/'Total Budget'!E$3,0)</f>
        <v>0</v>
      </c>
      <c r="F116" s="13">
        <f>ROUND('Total Budget'!F116/'Total Budget'!F$3,0)</f>
        <v>0</v>
      </c>
      <c r="G116" s="13">
        <f>ROUND('Total Budget'!G116/'Total Budget'!G$3,0)</f>
        <v>0</v>
      </c>
      <c r="H116" s="13">
        <f>ROUND('Total Budget'!H116/'Total Budget'!H$3,0)</f>
        <v>0</v>
      </c>
      <c r="I116" s="13">
        <f>ROUND('Total Budget'!I116/'Total Budget'!I$3,0)</f>
        <v>0</v>
      </c>
      <c r="J116" s="13">
        <f>ROUND('Total Budget'!J116/'Total Budget'!J$3,0)</f>
        <v>0</v>
      </c>
      <c r="K116" s="13">
        <f>ROUND('Total Budget'!K116/'Total Budget'!K$3,0)</f>
        <v>0</v>
      </c>
      <c r="L116" s="13">
        <f>ROUND('Total Budget'!L116/'Total Budget'!L$3,0)</f>
        <v>0</v>
      </c>
      <c r="M116" s="13">
        <f>ROUND('Total Budget'!M116/'Total Budget'!M$3,0)</f>
        <v>0</v>
      </c>
      <c r="N116" s="13">
        <f>ROUND('Total Budget'!N116/'Total Budget'!N$3,0)</f>
        <v>0</v>
      </c>
      <c r="O116" s="13">
        <f>ROUND('Total Budget'!O116/'Total Budget'!O$3,0)</f>
        <v>0</v>
      </c>
      <c r="P116" s="13">
        <f>ROUND('Total Budget'!P116/'Total Budget'!P$3,0)</f>
        <v>0</v>
      </c>
      <c r="Q116" s="13">
        <f t="shared" si="19"/>
        <v>0</v>
      </c>
      <c r="R116" s="20">
        <v>115</v>
      </c>
    </row>
    <row r="117" spans="1:18" s="20" customFormat="1" ht="12.5" x14ac:dyDescent="0.25">
      <c r="A117" s="21" t="s">
        <v>34</v>
      </c>
      <c r="B117" s="22" t="s">
        <v>35</v>
      </c>
      <c r="C117" s="13">
        <f>ROUND('Total Budget'!C117/'Total Budget'!C$3,0)</f>
        <v>0</v>
      </c>
      <c r="D117" s="13">
        <f>ROUND('Total Budget'!D117/'Total Budget'!D$3,0)</f>
        <v>0</v>
      </c>
      <c r="E117" s="13">
        <f>ROUND('Total Budget'!E117/'Total Budget'!E$3,0)</f>
        <v>0</v>
      </c>
      <c r="F117" s="13">
        <f>ROUND('Total Budget'!F117/'Total Budget'!F$3,0)</f>
        <v>0</v>
      </c>
      <c r="G117" s="13">
        <f>ROUND('Total Budget'!G117/'Total Budget'!G$3,0)</f>
        <v>0</v>
      </c>
      <c r="H117" s="13">
        <f>ROUND('Total Budget'!H117/'Total Budget'!H$3,0)</f>
        <v>0</v>
      </c>
      <c r="I117" s="13">
        <f>ROUND('Total Budget'!I117/'Total Budget'!I$3,0)</f>
        <v>0</v>
      </c>
      <c r="J117" s="13">
        <f>ROUND('Total Budget'!J117/'Total Budget'!J$3,0)</f>
        <v>0</v>
      </c>
      <c r="K117" s="13">
        <f>ROUND('Total Budget'!K117/'Total Budget'!K$3,0)</f>
        <v>0</v>
      </c>
      <c r="L117" s="13">
        <f>ROUND('Total Budget'!L117/'Total Budget'!L$3,0)</f>
        <v>0</v>
      </c>
      <c r="M117" s="13">
        <f>ROUND('Total Budget'!M117/'Total Budget'!M$3,0)</f>
        <v>0</v>
      </c>
      <c r="N117" s="13">
        <f>ROUND('Total Budget'!N117/'Total Budget'!N$3,0)</f>
        <v>0</v>
      </c>
      <c r="O117" s="13">
        <f>ROUND('Total Budget'!O117/'Total Budget'!O$3,0)</f>
        <v>0</v>
      </c>
      <c r="P117" s="13">
        <f>ROUND('Total Budget'!P117/'Total Budget'!P$3,0)</f>
        <v>0</v>
      </c>
      <c r="Q117" s="13">
        <f t="shared" si="19"/>
        <v>0</v>
      </c>
      <c r="R117" s="20">
        <v>116</v>
      </c>
    </row>
    <row r="118" spans="1:18" s="20" customFormat="1" x14ac:dyDescent="0.3">
      <c r="A118" s="33" t="s">
        <v>54</v>
      </c>
      <c r="B118" s="24"/>
      <c r="C118" s="25">
        <f t="shared" ref="C118:O118" si="26">SUM(C112:C117)</f>
        <v>9</v>
      </c>
      <c r="D118" s="26">
        <f t="shared" si="26"/>
        <v>9</v>
      </c>
      <c r="E118" s="26">
        <f t="shared" si="26"/>
        <v>9</v>
      </c>
      <c r="F118" s="26">
        <f t="shared" si="26"/>
        <v>9</v>
      </c>
      <c r="G118" s="26">
        <f t="shared" si="26"/>
        <v>9</v>
      </c>
      <c r="H118" s="26">
        <f t="shared" si="26"/>
        <v>9</v>
      </c>
      <c r="I118" s="26">
        <f t="shared" si="26"/>
        <v>9</v>
      </c>
      <c r="J118" s="26">
        <f t="shared" si="26"/>
        <v>9</v>
      </c>
      <c r="K118" s="26">
        <f t="shared" si="26"/>
        <v>9</v>
      </c>
      <c r="L118" s="26">
        <f t="shared" si="26"/>
        <v>9</v>
      </c>
      <c r="M118" s="26">
        <f t="shared" si="26"/>
        <v>9</v>
      </c>
      <c r="N118" s="26">
        <f t="shared" si="26"/>
        <v>9</v>
      </c>
      <c r="O118" s="26">
        <f t="shared" si="26"/>
        <v>9</v>
      </c>
      <c r="P118" s="26">
        <f t="shared" ref="P118" si="27">SUM(P112:P117)</f>
        <v>9</v>
      </c>
      <c r="Q118" s="26">
        <f t="shared" si="19"/>
        <v>126</v>
      </c>
      <c r="R118" s="20">
        <v>117</v>
      </c>
    </row>
    <row r="119" spans="1:18" s="20" customFormat="1" x14ac:dyDescent="0.3">
      <c r="A119" s="11" t="s">
        <v>56</v>
      </c>
      <c r="B119" s="19"/>
      <c r="C119" s="27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>
        <f t="shared" si="19"/>
        <v>0</v>
      </c>
      <c r="R119" s="20">
        <v>118</v>
      </c>
    </row>
    <row r="120" spans="1:18" s="20" customFormat="1" ht="12.5" x14ac:dyDescent="0.25">
      <c r="A120" s="21" t="s">
        <v>24</v>
      </c>
      <c r="B120" s="22" t="s">
        <v>25</v>
      </c>
      <c r="C120" s="13">
        <f>ROUND('Total Budget'!C120/'Total Budget'!C$3,0)</f>
        <v>0</v>
      </c>
      <c r="D120" s="13">
        <f>ROUND('Total Budget'!D120/'Total Budget'!D$3,0)</f>
        <v>0</v>
      </c>
      <c r="E120" s="13">
        <f>ROUND('Total Budget'!E120/'Total Budget'!E$3,0)</f>
        <v>0</v>
      </c>
      <c r="F120" s="13">
        <f>ROUND('Total Budget'!F120/'Total Budget'!F$3,0)</f>
        <v>0</v>
      </c>
      <c r="G120" s="13">
        <f>ROUND('Total Budget'!G120/'Total Budget'!G$3,0)</f>
        <v>0</v>
      </c>
      <c r="H120" s="13">
        <f>ROUND('Total Budget'!H120/'Total Budget'!H$3,0)</f>
        <v>0</v>
      </c>
      <c r="I120" s="13">
        <f>ROUND('Total Budget'!I120/'Total Budget'!I$3,0)</f>
        <v>0</v>
      </c>
      <c r="J120" s="13">
        <f>ROUND('Total Budget'!J120/'Total Budget'!J$3,0)</f>
        <v>0</v>
      </c>
      <c r="K120" s="13">
        <f>ROUND('Total Budget'!K120/'Total Budget'!K$3,0)</f>
        <v>0</v>
      </c>
      <c r="L120" s="13">
        <f>ROUND('Total Budget'!L120/'Total Budget'!L$3,0)</f>
        <v>0</v>
      </c>
      <c r="M120" s="13">
        <f>ROUND('Total Budget'!M120/'Total Budget'!M$3,0)</f>
        <v>0</v>
      </c>
      <c r="N120" s="13">
        <f>ROUND('Total Budget'!N120/'Total Budget'!N$3,0)</f>
        <v>0</v>
      </c>
      <c r="O120" s="13">
        <f>ROUND('Total Budget'!O120/'Total Budget'!O$3,0)</f>
        <v>0</v>
      </c>
      <c r="P120" s="13">
        <f>ROUND('Total Budget'!P120/'Total Budget'!P$3,0)</f>
        <v>0</v>
      </c>
      <c r="Q120" s="13">
        <f t="shared" si="19"/>
        <v>0</v>
      </c>
      <c r="R120" s="20">
        <v>119</v>
      </c>
    </row>
    <row r="121" spans="1:18" s="20" customFormat="1" ht="12.5" x14ac:dyDescent="0.25">
      <c r="A121" s="21" t="s">
        <v>26</v>
      </c>
      <c r="B121" s="22" t="s">
        <v>27</v>
      </c>
      <c r="C121" s="13">
        <f>ROUND('Total Budget'!C121/'Total Budget'!C$3,0)</f>
        <v>0</v>
      </c>
      <c r="D121" s="13">
        <f>ROUND('Total Budget'!D121/'Total Budget'!D$3,0)</f>
        <v>0</v>
      </c>
      <c r="E121" s="13">
        <f>ROUND('Total Budget'!E121/'Total Budget'!E$3,0)</f>
        <v>0</v>
      </c>
      <c r="F121" s="13">
        <f>ROUND('Total Budget'!F121/'Total Budget'!F$3,0)</f>
        <v>0</v>
      </c>
      <c r="G121" s="13">
        <f>ROUND('Total Budget'!G121/'Total Budget'!G$3,0)</f>
        <v>0</v>
      </c>
      <c r="H121" s="13">
        <f>ROUND('Total Budget'!H121/'Total Budget'!H$3,0)</f>
        <v>0</v>
      </c>
      <c r="I121" s="13">
        <f>ROUND('Total Budget'!I121/'Total Budget'!I$3,0)</f>
        <v>0</v>
      </c>
      <c r="J121" s="13">
        <f>ROUND('Total Budget'!J121/'Total Budget'!J$3,0)</f>
        <v>0</v>
      </c>
      <c r="K121" s="13">
        <f>ROUND('Total Budget'!K121/'Total Budget'!K$3,0)</f>
        <v>0</v>
      </c>
      <c r="L121" s="13">
        <f>ROUND('Total Budget'!L121/'Total Budget'!L$3,0)</f>
        <v>0</v>
      </c>
      <c r="M121" s="13">
        <f>ROUND('Total Budget'!M121/'Total Budget'!M$3,0)</f>
        <v>0</v>
      </c>
      <c r="N121" s="13">
        <f>ROUND('Total Budget'!N121/'Total Budget'!N$3,0)</f>
        <v>0</v>
      </c>
      <c r="O121" s="13">
        <f>ROUND('Total Budget'!O121/'Total Budget'!O$3,0)</f>
        <v>0</v>
      </c>
      <c r="P121" s="13">
        <f>ROUND('Total Budget'!P121/'Total Budget'!P$3,0)</f>
        <v>0</v>
      </c>
      <c r="Q121" s="13">
        <f t="shared" si="19"/>
        <v>0</v>
      </c>
      <c r="R121" s="20">
        <v>120</v>
      </c>
    </row>
    <row r="122" spans="1:18" s="20" customFormat="1" ht="25" x14ac:dyDescent="0.25">
      <c r="A122" s="21" t="s">
        <v>28</v>
      </c>
      <c r="B122" s="22" t="s">
        <v>29</v>
      </c>
      <c r="C122" s="13">
        <f>ROUND('Total Budget'!C122/'Total Budget'!C$3,0)</f>
        <v>0</v>
      </c>
      <c r="D122" s="13">
        <f>ROUND('Total Budget'!D122/'Total Budget'!D$3,0)</f>
        <v>0</v>
      </c>
      <c r="E122" s="13">
        <f>ROUND('Total Budget'!E122/'Total Budget'!E$3,0)</f>
        <v>0</v>
      </c>
      <c r="F122" s="13">
        <f>ROUND('Total Budget'!F122/'Total Budget'!F$3,0)</f>
        <v>0</v>
      </c>
      <c r="G122" s="13">
        <f>ROUND('Total Budget'!G122/'Total Budget'!G$3,0)</f>
        <v>0</v>
      </c>
      <c r="H122" s="13">
        <f>ROUND('Total Budget'!H122/'Total Budget'!H$3,0)</f>
        <v>0</v>
      </c>
      <c r="I122" s="13">
        <f>ROUND('Total Budget'!I122/'Total Budget'!I$3,0)</f>
        <v>0</v>
      </c>
      <c r="J122" s="13">
        <f>ROUND('Total Budget'!J122/'Total Budget'!J$3,0)</f>
        <v>0</v>
      </c>
      <c r="K122" s="13">
        <f>ROUND('Total Budget'!K122/'Total Budget'!K$3,0)</f>
        <v>0</v>
      </c>
      <c r="L122" s="13">
        <f>ROUND('Total Budget'!L122/'Total Budget'!L$3,0)</f>
        <v>0</v>
      </c>
      <c r="M122" s="13">
        <f>ROUND('Total Budget'!M122/'Total Budget'!M$3,0)</f>
        <v>0</v>
      </c>
      <c r="N122" s="13">
        <f>ROUND('Total Budget'!N122/'Total Budget'!N$3,0)</f>
        <v>0</v>
      </c>
      <c r="O122" s="13">
        <f>ROUND('Total Budget'!O122/'Total Budget'!O$3,0)</f>
        <v>0</v>
      </c>
      <c r="P122" s="13">
        <f>ROUND('Total Budget'!P122/'Total Budget'!P$3,0)</f>
        <v>0</v>
      </c>
      <c r="Q122" s="13">
        <f t="shared" si="19"/>
        <v>0</v>
      </c>
      <c r="R122" s="20">
        <v>121</v>
      </c>
    </row>
    <row r="123" spans="1:18" s="20" customFormat="1" ht="12.5" x14ac:dyDescent="0.25">
      <c r="A123" s="21" t="s">
        <v>30</v>
      </c>
      <c r="B123" s="22" t="s">
        <v>31</v>
      </c>
      <c r="C123" s="13">
        <f>ROUND('Total Budget'!C123/'Total Budget'!C$3,0)</f>
        <v>0</v>
      </c>
      <c r="D123" s="13">
        <f>ROUND('Total Budget'!D123/'Total Budget'!D$3,0)</f>
        <v>0</v>
      </c>
      <c r="E123" s="13">
        <f>ROUND('Total Budget'!E123/'Total Budget'!E$3,0)</f>
        <v>0</v>
      </c>
      <c r="F123" s="13">
        <f>ROUND('Total Budget'!F123/'Total Budget'!F$3,0)</f>
        <v>0</v>
      </c>
      <c r="G123" s="13">
        <f>ROUND('Total Budget'!G123/'Total Budget'!G$3,0)</f>
        <v>0</v>
      </c>
      <c r="H123" s="13">
        <f>ROUND('Total Budget'!H123/'Total Budget'!H$3,0)</f>
        <v>0</v>
      </c>
      <c r="I123" s="13">
        <f>ROUND('Total Budget'!I123/'Total Budget'!I$3,0)</f>
        <v>0</v>
      </c>
      <c r="J123" s="13">
        <f>ROUND('Total Budget'!J123/'Total Budget'!J$3,0)</f>
        <v>0</v>
      </c>
      <c r="K123" s="13">
        <f>ROUND('Total Budget'!K123/'Total Budget'!K$3,0)</f>
        <v>0</v>
      </c>
      <c r="L123" s="13">
        <f>ROUND('Total Budget'!L123/'Total Budget'!L$3,0)</f>
        <v>0</v>
      </c>
      <c r="M123" s="13">
        <f>ROUND('Total Budget'!M123/'Total Budget'!M$3,0)</f>
        <v>0</v>
      </c>
      <c r="N123" s="13">
        <f>ROUND('Total Budget'!N123/'Total Budget'!N$3,0)</f>
        <v>0</v>
      </c>
      <c r="O123" s="13">
        <f>ROUND('Total Budget'!O123/'Total Budget'!O$3,0)</f>
        <v>0</v>
      </c>
      <c r="P123" s="13">
        <f>ROUND('Total Budget'!P123/'Total Budget'!P$3,0)</f>
        <v>0</v>
      </c>
      <c r="Q123" s="13">
        <f t="shared" si="19"/>
        <v>0</v>
      </c>
      <c r="R123" s="20">
        <v>122</v>
      </c>
    </row>
    <row r="124" spans="1:18" s="20" customFormat="1" ht="12.5" x14ac:dyDescent="0.25">
      <c r="A124" s="21" t="s">
        <v>32</v>
      </c>
      <c r="B124" s="22" t="s">
        <v>33</v>
      </c>
      <c r="C124" s="13">
        <f>ROUND('Total Budget'!C124/'Total Budget'!C$3,0)</f>
        <v>0</v>
      </c>
      <c r="D124" s="13">
        <f>ROUND('Total Budget'!D124/'Total Budget'!D$3,0)</f>
        <v>0</v>
      </c>
      <c r="E124" s="13">
        <f>ROUND('Total Budget'!E124/'Total Budget'!E$3,0)</f>
        <v>0</v>
      </c>
      <c r="F124" s="13">
        <f>ROUND('Total Budget'!F124/'Total Budget'!F$3,0)</f>
        <v>0</v>
      </c>
      <c r="G124" s="13">
        <f>ROUND('Total Budget'!G124/'Total Budget'!G$3,0)</f>
        <v>0</v>
      </c>
      <c r="H124" s="13">
        <f>ROUND('Total Budget'!H124/'Total Budget'!H$3,0)</f>
        <v>0</v>
      </c>
      <c r="I124" s="13">
        <f>ROUND('Total Budget'!I124/'Total Budget'!I$3,0)</f>
        <v>0</v>
      </c>
      <c r="J124" s="13">
        <f>ROUND('Total Budget'!J124/'Total Budget'!J$3,0)</f>
        <v>0</v>
      </c>
      <c r="K124" s="13">
        <f>ROUND('Total Budget'!K124/'Total Budget'!K$3,0)</f>
        <v>0</v>
      </c>
      <c r="L124" s="13">
        <f>ROUND('Total Budget'!L124/'Total Budget'!L$3,0)</f>
        <v>0</v>
      </c>
      <c r="M124" s="13">
        <f>ROUND('Total Budget'!M124/'Total Budget'!M$3,0)</f>
        <v>0</v>
      </c>
      <c r="N124" s="13">
        <f>ROUND('Total Budget'!N124/'Total Budget'!N$3,0)</f>
        <v>0</v>
      </c>
      <c r="O124" s="13">
        <f>ROUND('Total Budget'!O124/'Total Budget'!O$3,0)</f>
        <v>0</v>
      </c>
      <c r="P124" s="13">
        <f>ROUND('Total Budget'!P124/'Total Budget'!P$3,0)</f>
        <v>0</v>
      </c>
      <c r="Q124" s="13">
        <f t="shared" si="19"/>
        <v>0</v>
      </c>
      <c r="R124" s="20">
        <v>123</v>
      </c>
    </row>
    <row r="125" spans="1:18" s="20" customFormat="1" ht="12.5" x14ac:dyDescent="0.25">
      <c r="A125" s="21" t="s">
        <v>34</v>
      </c>
      <c r="B125" s="22" t="s">
        <v>35</v>
      </c>
      <c r="C125" s="13">
        <f>ROUND('Total Budget'!C125/'Total Budget'!C$3,0)</f>
        <v>0</v>
      </c>
      <c r="D125" s="13">
        <f>ROUND('Total Budget'!D125/'Total Budget'!D$3,0)</f>
        <v>0</v>
      </c>
      <c r="E125" s="13">
        <f>ROUND('Total Budget'!E125/'Total Budget'!E$3,0)</f>
        <v>0</v>
      </c>
      <c r="F125" s="13">
        <f>ROUND('Total Budget'!F125/'Total Budget'!F$3,0)</f>
        <v>0</v>
      </c>
      <c r="G125" s="13">
        <f>ROUND('Total Budget'!G125/'Total Budget'!G$3,0)</f>
        <v>0</v>
      </c>
      <c r="H125" s="13">
        <f>ROUND('Total Budget'!H125/'Total Budget'!H$3,0)</f>
        <v>0</v>
      </c>
      <c r="I125" s="13">
        <f>ROUND('Total Budget'!I125/'Total Budget'!I$3,0)</f>
        <v>0</v>
      </c>
      <c r="J125" s="13">
        <f>ROUND('Total Budget'!J125/'Total Budget'!J$3,0)</f>
        <v>0</v>
      </c>
      <c r="K125" s="13">
        <f>ROUND('Total Budget'!K125/'Total Budget'!K$3,0)</f>
        <v>0</v>
      </c>
      <c r="L125" s="13">
        <f>ROUND('Total Budget'!L125/'Total Budget'!L$3,0)</f>
        <v>0</v>
      </c>
      <c r="M125" s="13">
        <f>ROUND('Total Budget'!M125/'Total Budget'!M$3,0)</f>
        <v>0</v>
      </c>
      <c r="N125" s="13">
        <f>ROUND('Total Budget'!N125/'Total Budget'!N$3,0)</f>
        <v>0</v>
      </c>
      <c r="O125" s="13">
        <f>ROUND('Total Budget'!O125/'Total Budget'!O$3,0)</f>
        <v>0</v>
      </c>
      <c r="P125" s="13">
        <f>ROUND('Total Budget'!P125/'Total Budget'!P$3,0)</f>
        <v>0</v>
      </c>
      <c r="Q125" s="13">
        <f t="shared" si="19"/>
        <v>0</v>
      </c>
      <c r="R125" s="20">
        <v>124</v>
      </c>
    </row>
    <row r="126" spans="1:18" s="20" customFormat="1" x14ac:dyDescent="0.3">
      <c r="A126" s="33" t="s">
        <v>57</v>
      </c>
      <c r="B126" s="24"/>
      <c r="C126" s="25">
        <f t="shared" ref="C126:O126" si="28">SUM(C120:C125)</f>
        <v>0</v>
      </c>
      <c r="D126" s="26">
        <f t="shared" si="28"/>
        <v>0</v>
      </c>
      <c r="E126" s="26">
        <f t="shared" si="28"/>
        <v>0</v>
      </c>
      <c r="F126" s="26">
        <f t="shared" si="28"/>
        <v>0</v>
      </c>
      <c r="G126" s="26">
        <f t="shared" si="28"/>
        <v>0</v>
      </c>
      <c r="H126" s="26">
        <f t="shared" si="28"/>
        <v>0</v>
      </c>
      <c r="I126" s="26">
        <f t="shared" si="28"/>
        <v>0</v>
      </c>
      <c r="J126" s="26">
        <f t="shared" si="28"/>
        <v>0</v>
      </c>
      <c r="K126" s="26">
        <f t="shared" si="28"/>
        <v>0</v>
      </c>
      <c r="L126" s="26">
        <f t="shared" si="28"/>
        <v>0</v>
      </c>
      <c r="M126" s="26">
        <f t="shared" si="28"/>
        <v>0</v>
      </c>
      <c r="N126" s="26">
        <f t="shared" si="28"/>
        <v>0</v>
      </c>
      <c r="O126" s="26">
        <f t="shared" si="28"/>
        <v>0</v>
      </c>
      <c r="P126" s="26">
        <f t="shared" ref="P126" si="29">SUM(P120:P125)</f>
        <v>0</v>
      </c>
      <c r="Q126" s="26">
        <f t="shared" si="19"/>
        <v>0</v>
      </c>
      <c r="R126" s="20">
        <v>125</v>
      </c>
    </row>
    <row r="127" spans="1:18" s="20" customFormat="1" ht="1.9" customHeight="1" x14ac:dyDescent="0.3">
      <c r="A127" s="11"/>
      <c r="B127" s="19"/>
      <c r="C127" s="27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>
        <f t="shared" si="19"/>
        <v>0</v>
      </c>
      <c r="R127" s="20">
        <v>126</v>
      </c>
    </row>
    <row r="128" spans="1:18" s="20" customFormat="1" x14ac:dyDescent="0.3">
      <c r="A128" s="11" t="s">
        <v>58</v>
      </c>
      <c r="B128" s="19"/>
      <c r="C128" s="27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>
        <f t="shared" si="19"/>
        <v>0</v>
      </c>
      <c r="R128" s="20">
        <v>127</v>
      </c>
    </row>
    <row r="129" spans="1:18" s="20" customFormat="1" ht="12.5" x14ac:dyDescent="0.25">
      <c r="A129" s="21" t="s">
        <v>24</v>
      </c>
      <c r="B129" s="22" t="s">
        <v>25</v>
      </c>
      <c r="C129" s="13">
        <f>ROUND('Total Budget'!C129/'Total Budget'!C$3,0)</f>
        <v>0</v>
      </c>
      <c r="D129" s="13">
        <f>ROUND('Total Budget'!D129/'Total Budget'!D$3,0)</f>
        <v>0</v>
      </c>
      <c r="E129" s="13">
        <f>ROUND('Total Budget'!E129/'Total Budget'!E$3,0)</f>
        <v>0</v>
      </c>
      <c r="F129" s="13">
        <f>ROUND('Total Budget'!F129/'Total Budget'!F$3,0)</f>
        <v>0</v>
      </c>
      <c r="G129" s="13">
        <f>ROUND('Total Budget'!G129/'Total Budget'!G$3,0)</f>
        <v>0</v>
      </c>
      <c r="H129" s="13">
        <f>ROUND('Total Budget'!H129/'Total Budget'!H$3,0)</f>
        <v>0</v>
      </c>
      <c r="I129" s="13">
        <f>ROUND('Total Budget'!I129/'Total Budget'!I$3,0)</f>
        <v>0</v>
      </c>
      <c r="J129" s="13">
        <f>ROUND('Total Budget'!J129/'Total Budget'!J$3,0)</f>
        <v>0</v>
      </c>
      <c r="K129" s="13">
        <f>ROUND('Total Budget'!K129/'Total Budget'!K$3,0)</f>
        <v>0</v>
      </c>
      <c r="L129" s="13">
        <f>ROUND('Total Budget'!L129/'Total Budget'!L$3,0)</f>
        <v>0</v>
      </c>
      <c r="M129" s="13">
        <f>ROUND('Total Budget'!M129/'Total Budget'!M$3,0)</f>
        <v>0</v>
      </c>
      <c r="N129" s="13">
        <f>ROUND('Total Budget'!N129/'Total Budget'!N$3,0)</f>
        <v>0</v>
      </c>
      <c r="O129" s="13">
        <f>ROUND('Total Budget'!O129/'Total Budget'!O$3,0)</f>
        <v>0</v>
      </c>
      <c r="P129" s="13">
        <f>ROUND('Total Budget'!P129/'Total Budget'!P$3,0)</f>
        <v>0</v>
      </c>
      <c r="Q129" s="13">
        <f t="shared" si="19"/>
        <v>0</v>
      </c>
      <c r="R129" s="20">
        <v>128</v>
      </c>
    </row>
    <row r="130" spans="1:18" s="20" customFormat="1" ht="12.5" x14ac:dyDescent="0.25">
      <c r="A130" s="21" t="s">
        <v>26</v>
      </c>
      <c r="B130" s="22" t="s">
        <v>27</v>
      </c>
      <c r="C130" s="13">
        <f>ROUND('Total Budget'!C130/'Total Budget'!C$3,0)</f>
        <v>0</v>
      </c>
      <c r="D130" s="13">
        <f>ROUND('Total Budget'!D130/'Total Budget'!D$3,0)</f>
        <v>0</v>
      </c>
      <c r="E130" s="13">
        <f>ROUND('Total Budget'!E130/'Total Budget'!E$3,0)</f>
        <v>0</v>
      </c>
      <c r="F130" s="13">
        <f>ROUND('Total Budget'!F130/'Total Budget'!F$3,0)</f>
        <v>0</v>
      </c>
      <c r="G130" s="13">
        <f>ROUND('Total Budget'!G130/'Total Budget'!G$3,0)</f>
        <v>0</v>
      </c>
      <c r="H130" s="13">
        <f>ROUND('Total Budget'!H130/'Total Budget'!H$3,0)</f>
        <v>0</v>
      </c>
      <c r="I130" s="13">
        <f>ROUND('Total Budget'!I130/'Total Budget'!I$3,0)</f>
        <v>0</v>
      </c>
      <c r="J130" s="13">
        <f>ROUND('Total Budget'!J130/'Total Budget'!J$3,0)</f>
        <v>0</v>
      </c>
      <c r="K130" s="13">
        <f>ROUND('Total Budget'!K130/'Total Budget'!K$3,0)</f>
        <v>0</v>
      </c>
      <c r="L130" s="13">
        <f>ROUND('Total Budget'!L130/'Total Budget'!L$3,0)</f>
        <v>0</v>
      </c>
      <c r="M130" s="13">
        <f>ROUND('Total Budget'!M130/'Total Budget'!M$3,0)</f>
        <v>0</v>
      </c>
      <c r="N130" s="13">
        <f>ROUND('Total Budget'!N130/'Total Budget'!N$3,0)</f>
        <v>0</v>
      </c>
      <c r="O130" s="13">
        <f>ROUND('Total Budget'!O130/'Total Budget'!O$3,0)</f>
        <v>0</v>
      </c>
      <c r="P130" s="13">
        <f>ROUND('Total Budget'!P130/'Total Budget'!P$3,0)</f>
        <v>0</v>
      </c>
      <c r="Q130" s="13">
        <f t="shared" si="19"/>
        <v>0</v>
      </c>
      <c r="R130" s="20">
        <v>129</v>
      </c>
    </row>
    <row r="131" spans="1:18" s="20" customFormat="1" ht="25" x14ac:dyDescent="0.25">
      <c r="A131" s="21" t="s">
        <v>28</v>
      </c>
      <c r="B131" s="22" t="s">
        <v>29</v>
      </c>
      <c r="C131" s="13">
        <f>ROUND('Total Budget'!C131/'Total Budget'!C$3,0)</f>
        <v>0</v>
      </c>
      <c r="D131" s="13">
        <f>ROUND('Total Budget'!D131/'Total Budget'!D$3,0)</f>
        <v>0</v>
      </c>
      <c r="E131" s="13">
        <f>ROUND('Total Budget'!E131/'Total Budget'!E$3,0)</f>
        <v>0</v>
      </c>
      <c r="F131" s="13">
        <f>ROUND('Total Budget'!F131/'Total Budget'!F$3,0)</f>
        <v>0</v>
      </c>
      <c r="G131" s="13">
        <f>ROUND('Total Budget'!G131/'Total Budget'!G$3,0)</f>
        <v>0</v>
      </c>
      <c r="H131" s="13">
        <f>ROUND('Total Budget'!H131/'Total Budget'!H$3,0)</f>
        <v>0</v>
      </c>
      <c r="I131" s="13">
        <f>ROUND('Total Budget'!I131/'Total Budget'!I$3,0)</f>
        <v>0</v>
      </c>
      <c r="J131" s="13">
        <f>ROUND('Total Budget'!J131/'Total Budget'!J$3,0)</f>
        <v>0</v>
      </c>
      <c r="K131" s="13">
        <f>ROUND('Total Budget'!K131/'Total Budget'!K$3,0)</f>
        <v>0</v>
      </c>
      <c r="L131" s="13">
        <f>ROUND('Total Budget'!L131/'Total Budget'!L$3,0)</f>
        <v>0</v>
      </c>
      <c r="M131" s="13">
        <f>ROUND('Total Budget'!M131/'Total Budget'!M$3,0)</f>
        <v>0</v>
      </c>
      <c r="N131" s="13">
        <f>ROUND('Total Budget'!N131/'Total Budget'!N$3,0)</f>
        <v>0</v>
      </c>
      <c r="O131" s="13">
        <f>ROUND('Total Budget'!O131/'Total Budget'!O$3,0)</f>
        <v>0</v>
      </c>
      <c r="P131" s="13">
        <f>ROUND('Total Budget'!P131/'Total Budget'!P$3,0)</f>
        <v>0</v>
      </c>
      <c r="Q131" s="13">
        <f t="shared" si="19"/>
        <v>0</v>
      </c>
      <c r="R131" s="20">
        <v>130</v>
      </c>
    </row>
    <row r="132" spans="1:18" s="20" customFormat="1" ht="12.5" x14ac:dyDescent="0.25">
      <c r="A132" s="21" t="s">
        <v>30</v>
      </c>
      <c r="B132" s="22" t="s">
        <v>31</v>
      </c>
      <c r="C132" s="13">
        <f>ROUND('Total Budget'!C132/'Total Budget'!C$3,0)</f>
        <v>0</v>
      </c>
      <c r="D132" s="13">
        <f>ROUND('Total Budget'!D132/'Total Budget'!D$3,0)</f>
        <v>0</v>
      </c>
      <c r="E132" s="13">
        <f>ROUND('Total Budget'!E132/'Total Budget'!E$3,0)</f>
        <v>0</v>
      </c>
      <c r="F132" s="13">
        <f>ROUND('Total Budget'!F132/'Total Budget'!F$3,0)</f>
        <v>0</v>
      </c>
      <c r="G132" s="13">
        <f>ROUND('Total Budget'!G132/'Total Budget'!G$3,0)</f>
        <v>0</v>
      </c>
      <c r="H132" s="13">
        <f>ROUND('Total Budget'!H132/'Total Budget'!H$3,0)</f>
        <v>0</v>
      </c>
      <c r="I132" s="13">
        <f>ROUND('Total Budget'!I132/'Total Budget'!I$3,0)</f>
        <v>0</v>
      </c>
      <c r="J132" s="13">
        <f>ROUND('Total Budget'!J132/'Total Budget'!J$3,0)</f>
        <v>0</v>
      </c>
      <c r="K132" s="13">
        <f>ROUND('Total Budget'!K132/'Total Budget'!K$3,0)</f>
        <v>0</v>
      </c>
      <c r="L132" s="13">
        <f>ROUND('Total Budget'!L132/'Total Budget'!L$3,0)</f>
        <v>0</v>
      </c>
      <c r="M132" s="13">
        <f>ROUND('Total Budget'!M132/'Total Budget'!M$3,0)</f>
        <v>0</v>
      </c>
      <c r="N132" s="13">
        <f>ROUND('Total Budget'!N132/'Total Budget'!N$3,0)</f>
        <v>0</v>
      </c>
      <c r="O132" s="13">
        <f>ROUND('Total Budget'!O132/'Total Budget'!O$3,0)</f>
        <v>0</v>
      </c>
      <c r="P132" s="13">
        <f>ROUND('Total Budget'!P132/'Total Budget'!P$3,0)</f>
        <v>0</v>
      </c>
      <c r="Q132" s="13">
        <f t="shared" si="19"/>
        <v>0</v>
      </c>
      <c r="R132" s="20">
        <v>131</v>
      </c>
    </row>
    <row r="133" spans="1:18" s="20" customFormat="1" ht="12.5" x14ac:dyDescent="0.25">
      <c r="A133" s="21" t="s">
        <v>32</v>
      </c>
      <c r="B133" s="22" t="s">
        <v>33</v>
      </c>
      <c r="C133" s="13">
        <f>ROUND('Total Budget'!C133/'Total Budget'!C$3,0)</f>
        <v>0</v>
      </c>
      <c r="D133" s="13">
        <f>ROUND('Total Budget'!D133/'Total Budget'!D$3,0)</f>
        <v>0</v>
      </c>
      <c r="E133" s="13">
        <f>ROUND('Total Budget'!E133/'Total Budget'!E$3,0)</f>
        <v>0</v>
      </c>
      <c r="F133" s="13">
        <f>ROUND('Total Budget'!F133/'Total Budget'!F$3,0)</f>
        <v>0</v>
      </c>
      <c r="G133" s="13">
        <f>ROUND('Total Budget'!G133/'Total Budget'!G$3,0)</f>
        <v>0</v>
      </c>
      <c r="H133" s="13">
        <f>ROUND('Total Budget'!H133/'Total Budget'!H$3,0)</f>
        <v>0</v>
      </c>
      <c r="I133" s="13">
        <f>ROUND('Total Budget'!I133/'Total Budget'!I$3,0)</f>
        <v>0</v>
      </c>
      <c r="J133" s="13">
        <f>ROUND('Total Budget'!J133/'Total Budget'!J$3,0)</f>
        <v>0</v>
      </c>
      <c r="K133" s="13">
        <f>ROUND('Total Budget'!K133/'Total Budget'!K$3,0)</f>
        <v>0</v>
      </c>
      <c r="L133" s="13">
        <f>ROUND('Total Budget'!L133/'Total Budget'!L$3,0)</f>
        <v>0</v>
      </c>
      <c r="M133" s="13">
        <f>ROUND('Total Budget'!M133/'Total Budget'!M$3,0)</f>
        <v>0</v>
      </c>
      <c r="N133" s="13">
        <f>ROUND('Total Budget'!N133/'Total Budget'!N$3,0)</f>
        <v>0</v>
      </c>
      <c r="O133" s="13">
        <f>ROUND('Total Budget'!O133/'Total Budget'!O$3,0)</f>
        <v>0</v>
      </c>
      <c r="P133" s="13">
        <f>ROUND('Total Budget'!P133/'Total Budget'!P$3,0)</f>
        <v>0</v>
      </c>
      <c r="Q133" s="13">
        <f t="shared" si="19"/>
        <v>0</v>
      </c>
      <c r="R133" s="20">
        <v>132</v>
      </c>
    </row>
    <row r="134" spans="1:18" s="20" customFormat="1" ht="12.5" x14ac:dyDescent="0.25">
      <c r="A134" s="21" t="s">
        <v>34</v>
      </c>
      <c r="B134" s="22" t="s">
        <v>35</v>
      </c>
      <c r="C134" s="13">
        <f>ROUND('Total Budget'!C134/'Total Budget'!C$3,0)</f>
        <v>0</v>
      </c>
      <c r="D134" s="13">
        <f>ROUND('Total Budget'!D134/'Total Budget'!D$3,0)</f>
        <v>0</v>
      </c>
      <c r="E134" s="13">
        <f>ROUND('Total Budget'!E134/'Total Budget'!E$3,0)</f>
        <v>0</v>
      </c>
      <c r="F134" s="13">
        <f>ROUND('Total Budget'!F134/'Total Budget'!F$3,0)</f>
        <v>0</v>
      </c>
      <c r="G134" s="13">
        <f>ROUND('Total Budget'!G134/'Total Budget'!G$3,0)</f>
        <v>0</v>
      </c>
      <c r="H134" s="13">
        <f>ROUND('Total Budget'!H134/'Total Budget'!H$3,0)</f>
        <v>0</v>
      </c>
      <c r="I134" s="13">
        <f>ROUND('Total Budget'!I134/'Total Budget'!I$3,0)</f>
        <v>0</v>
      </c>
      <c r="J134" s="13">
        <f>ROUND('Total Budget'!J134/'Total Budget'!J$3,0)</f>
        <v>0</v>
      </c>
      <c r="K134" s="13">
        <f>ROUND('Total Budget'!K134/'Total Budget'!K$3,0)</f>
        <v>0</v>
      </c>
      <c r="L134" s="13">
        <f>ROUND('Total Budget'!L134/'Total Budget'!L$3,0)</f>
        <v>0</v>
      </c>
      <c r="M134" s="13">
        <f>ROUND('Total Budget'!M134/'Total Budget'!M$3,0)</f>
        <v>0</v>
      </c>
      <c r="N134" s="13">
        <f>ROUND('Total Budget'!N134/'Total Budget'!N$3,0)</f>
        <v>0</v>
      </c>
      <c r="O134" s="13">
        <f>ROUND('Total Budget'!O134/'Total Budget'!O$3,0)</f>
        <v>0</v>
      </c>
      <c r="P134" s="13">
        <f>ROUND('Total Budget'!P134/'Total Budget'!P$3,0)</f>
        <v>0</v>
      </c>
      <c r="Q134" s="13">
        <f t="shared" si="19"/>
        <v>0</v>
      </c>
      <c r="R134" s="20">
        <v>133</v>
      </c>
    </row>
    <row r="135" spans="1:18" s="20" customFormat="1" x14ac:dyDescent="0.3">
      <c r="A135" s="33" t="s">
        <v>59</v>
      </c>
      <c r="B135" s="24"/>
      <c r="C135" s="25">
        <f t="shared" ref="C135:O135" si="30">SUM(C129:C134)</f>
        <v>0</v>
      </c>
      <c r="D135" s="26">
        <f t="shared" si="30"/>
        <v>0</v>
      </c>
      <c r="E135" s="26">
        <f t="shared" si="30"/>
        <v>0</v>
      </c>
      <c r="F135" s="26">
        <f t="shared" si="30"/>
        <v>0</v>
      </c>
      <c r="G135" s="26">
        <f t="shared" si="30"/>
        <v>0</v>
      </c>
      <c r="H135" s="26">
        <f t="shared" si="30"/>
        <v>0</v>
      </c>
      <c r="I135" s="26">
        <f t="shared" si="30"/>
        <v>0</v>
      </c>
      <c r="J135" s="26">
        <f t="shared" si="30"/>
        <v>0</v>
      </c>
      <c r="K135" s="26">
        <f t="shared" si="30"/>
        <v>0</v>
      </c>
      <c r="L135" s="26">
        <f t="shared" si="30"/>
        <v>0</v>
      </c>
      <c r="M135" s="26">
        <f t="shared" si="30"/>
        <v>0</v>
      </c>
      <c r="N135" s="26">
        <f t="shared" si="30"/>
        <v>0</v>
      </c>
      <c r="O135" s="26">
        <f t="shared" si="30"/>
        <v>0</v>
      </c>
      <c r="P135" s="26">
        <f t="shared" ref="P135" si="31">SUM(P129:P134)</f>
        <v>0</v>
      </c>
      <c r="Q135" s="26">
        <f t="shared" si="19"/>
        <v>0</v>
      </c>
      <c r="R135" s="20">
        <v>134</v>
      </c>
    </row>
    <row r="136" spans="1:18" s="20" customFormat="1" ht="1.9" customHeight="1" x14ac:dyDescent="0.3">
      <c r="A136" s="11"/>
      <c r="B136" s="19"/>
      <c r="C136" s="27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>
        <f t="shared" si="19"/>
        <v>0</v>
      </c>
      <c r="R136" s="20">
        <v>135</v>
      </c>
    </row>
    <row r="137" spans="1:18" s="20" customFormat="1" x14ac:dyDescent="0.3">
      <c r="A137" s="11" t="s">
        <v>60</v>
      </c>
      <c r="B137" s="19"/>
      <c r="C137" s="27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>
        <f t="shared" si="19"/>
        <v>0</v>
      </c>
      <c r="R137" s="20">
        <v>136</v>
      </c>
    </row>
    <row r="138" spans="1:18" s="20" customFormat="1" ht="12.5" x14ac:dyDescent="0.25">
      <c r="A138" s="21" t="s">
        <v>24</v>
      </c>
      <c r="B138" s="22" t="s">
        <v>25</v>
      </c>
      <c r="C138" s="13">
        <f>ROUND('Total Budget'!C138/'Total Budget'!C$3,0)</f>
        <v>0</v>
      </c>
      <c r="D138" s="13">
        <f>ROUND('Total Budget'!D138/'Total Budget'!D$3,0)</f>
        <v>0</v>
      </c>
      <c r="E138" s="13">
        <f>ROUND('Total Budget'!E138/'Total Budget'!E$3,0)</f>
        <v>0</v>
      </c>
      <c r="F138" s="13">
        <f>ROUND('Total Budget'!F138/'Total Budget'!F$3,0)</f>
        <v>0</v>
      </c>
      <c r="G138" s="13">
        <f>ROUND('Total Budget'!G138/'Total Budget'!G$3,0)</f>
        <v>0</v>
      </c>
      <c r="H138" s="13">
        <f>ROUND('Total Budget'!H138/'Total Budget'!H$3,0)</f>
        <v>0</v>
      </c>
      <c r="I138" s="13">
        <f>ROUND('Total Budget'!I138/'Total Budget'!I$3,0)</f>
        <v>0</v>
      </c>
      <c r="J138" s="13">
        <f>ROUND('Total Budget'!J138/'Total Budget'!J$3,0)</f>
        <v>0</v>
      </c>
      <c r="K138" s="13">
        <f>ROUND('Total Budget'!K138/'Total Budget'!K$3,0)</f>
        <v>0</v>
      </c>
      <c r="L138" s="13">
        <f>ROUND('Total Budget'!L138/'Total Budget'!L$3,0)</f>
        <v>0</v>
      </c>
      <c r="M138" s="13">
        <f>ROUND('Total Budget'!M138/'Total Budget'!M$3,0)</f>
        <v>0</v>
      </c>
      <c r="N138" s="13">
        <f>ROUND('Total Budget'!N138/'Total Budget'!N$3,0)</f>
        <v>0</v>
      </c>
      <c r="O138" s="13">
        <f>ROUND('Total Budget'!O138/'Total Budget'!O$3,0)</f>
        <v>0</v>
      </c>
      <c r="P138" s="13">
        <f>ROUND('Total Budget'!P138/'Total Budget'!P$3,0)</f>
        <v>0</v>
      </c>
      <c r="Q138" s="13">
        <f t="shared" si="19"/>
        <v>0</v>
      </c>
      <c r="R138" s="20">
        <v>137</v>
      </c>
    </row>
    <row r="139" spans="1:18" s="20" customFormat="1" ht="12.5" x14ac:dyDescent="0.25">
      <c r="A139" s="21" t="s">
        <v>26</v>
      </c>
      <c r="B139" s="22" t="s">
        <v>27</v>
      </c>
      <c r="C139" s="13">
        <f>ROUND('Total Budget'!C139/'Total Budget'!C$3,0)</f>
        <v>0</v>
      </c>
      <c r="D139" s="13">
        <f>ROUND('Total Budget'!D139/'Total Budget'!D$3,0)</f>
        <v>0</v>
      </c>
      <c r="E139" s="13">
        <f>ROUND('Total Budget'!E139/'Total Budget'!E$3,0)</f>
        <v>0</v>
      </c>
      <c r="F139" s="13">
        <f>ROUND('Total Budget'!F139/'Total Budget'!F$3,0)</f>
        <v>0</v>
      </c>
      <c r="G139" s="13">
        <f>ROUND('Total Budget'!G139/'Total Budget'!G$3,0)</f>
        <v>0</v>
      </c>
      <c r="H139" s="13">
        <f>ROUND('Total Budget'!H139/'Total Budget'!H$3,0)</f>
        <v>0</v>
      </c>
      <c r="I139" s="13">
        <f>ROUND('Total Budget'!I139/'Total Budget'!I$3,0)</f>
        <v>0</v>
      </c>
      <c r="J139" s="13">
        <f>ROUND('Total Budget'!J139/'Total Budget'!J$3,0)</f>
        <v>0</v>
      </c>
      <c r="K139" s="13">
        <f>ROUND('Total Budget'!K139/'Total Budget'!K$3,0)</f>
        <v>0</v>
      </c>
      <c r="L139" s="13">
        <f>ROUND('Total Budget'!L139/'Total Budget'!L$3,0)</f>
        <v>0</v>
      </c>
      <c r="M139" s="13">
        <f>ROUND('Total Budget'!M139/'Total Budget'!M$3,0)</f>
        <v>0</v>
      </c>
      <c r="N139" s="13">
        <f>ROUND('Total Budget'!N139/'Total Budget'!N$3,0)</f>
        <v>0</v>
      </c>
      <c r="O139" s="13">
        <f>ROUND('Total Budget'!O139/'Total Budget'!O$3,0)</f>
        <v>0</v>
      </c>
      <c r="P139" s="13">
        <f>ROUND('Total Budget'!P139/'Total Budget'!P$3,0)</f>
        <v>0</v>
      </c>
      <c r="Q139" s="13">
        <f t="shared" si="19"/>
        <v>0</v>
      </c>
      <c r="R139" s="20">
        <v>138</v>
      </c>
    </row>
    <row r="140" spans="1:18" s="20" customFormat="1" ht="25" x14ac:dyDescent="0.25">
      <c r="A140" s="21" t="s">
        <v>28</v>
      </c>
      <c r="B140" s="22" t="s">
        <v>29</v>
      </c>
      <c r="C140" s="13">
        <f>ROUND('Total Budget'!C140/'Total Budget'!C$3,0)</f>
        <v>0</v>
      </c>
      <c r="D140" s="13">
        <f>ROUND('Total Budget'!D140/'Total Budget'!D$3,0)</f>
        <v>0</v>
      </c>
      <c r="E140" s="13">
        <f>ROUND('Total Budget'!E140/'Total Budget'!E$3,0)</f>
        <v>0</v>
      </c>
      <c r="F140" s="13">
        <f>ROUND('Total Budget'!F140/'Total Budget'!F$3,0)</f>
        <v>0</v>
      </c>
      <c r="G140" s="13">
        <f>ROUND('Total Budget'!G140/'Total Budget'!G$3,0)</f>
        <v>0</v>
      </c>
      <c r="H140" s="13">
        <f>ROUND('Total Budget'!H140/'Total Budget'!H$3,0)</f>
        <v>0</v>
      </c>
      <c r="I140" s="13">
        <f>ROUND('Total Budget'!I140/'Total Budget'!I$3,0)</f>
        <v>0</v>
      </c>
      <c r="J140" s="13">
        <f>ROUND('Total Budget'!J140/'Total Budget'!J$3,0)</f>
        <v>0</v>
      </c>
      <c r="K140" s="13">
        <f>ROUND('Total Budget'!K140/'Total Budget'!K$3,0)</f>
        <v>0</v>
      </c>
      <c r="L140" s="13">
        <f>ROUND('Total Budget'!L140/'Total Budget'!L$3,0)</f>
        <v>0</v>
      </c>
      <c r="M140" s="13">
        <f>ROUND('Total Budget'!M140/'Total Budget'!M$3,0)</f>
        <v>0</v>
      </c>
      <c r="N140" s="13">
        <f>ROUND('Total Budget'!N140/'Total Budget'!N$3,0)</f>
        <v>0</v>
      </c>
      <c r="O140" s="13">
        <f>ROUND('Total Budget'!O140/'Total Budget'!O$3,0)</f>
        <v>0</v>
      </c>
      <c r="P140" s="13">
        <f>ROUND('Total Budget'!P140/'Total Budget'!P$3,0)</f>
        <v>0</v>
      </c>
      <c r="Q140" s="13">
        <f t="shared" si="19"/>
        <v>0</v>
      </c>
      <c r="R140" s="20">
        <v>139</v>
      </c>
    </row>
    <row r="141" spans="1:18" s="20" customFormat="1" ht="12.5" x14ac:dyDescent="0.25">
      <c r="A141" s="21" t="s">
        <v>30</v>
      </c>
      <c r="B141" s="22" t="s">
        <v>31</v>
      </c>
      <c r="C141" s="13">
        <f>ROUND('Total Budget'!C141/'Total Budget'!C$3,0)</f>
        <v>0</v>
      </c>
      <c r="D141" s="13">
        <f>ROUND('Total Budget'!D141/'Total Budget'!D$3,0)</f>
        <v>0</v>
      </c>
      <c r="E141" s="13">
        <f>ROUND('Total Budget'!E141/'Total Budget'!E$3,0)</f>
        <v>0</v>
      </c>
      <c r="F141" s="13">
        <f>ROUND('Total Budget'!F141/'Total Budget'!F$3,0)</f>
        <v>0</v>
      </c>
      <c r="G141" s="13">
        <f>ROUND('Total Budget'!G141/'Total Budget'!G$3,0)</f>
        <v>0</v>
      </c>
      <c r="H141" s="13">
        <f>ROUND('Total Budget'!H141/'Total Budget'!H$3,0)</f>
        <v>0</v>
      </c>
      <c r="I141" s="13">
        <f>ROUND('Total Budget'!I141/'Total Budget'!I$3,0)</f>
        <v>0</v>
      </c>
      <c r="J141" s="13">
        <f>ROUND('Total Budget'!J141/'Total Budget'!J$3,0)</f>
        <v>0</v>
      </c>
      <c r="K141" s="13">
        <f>ROUND('Total Budget'!K141/'Total Budget'!K$3,0)</f>
        <v>0</v>
      </c>
      <c r="L141" s="13">
        <f>ROUND('Total Budget'!L141/'Total Budget'!L$3,0)</f>
        <v>0</v>
      </c>
      <c r="M141" s="13">
        <f>ROUND('Total Budget'!M141/'Total Budget'!M$3,0)</f>
        <v>0</v>
      </c>
      <c r="N141" s="13">
        <f>ROUND('Total Budget'!N141/'Total Budget'!N$3,0)</f>
        <v>0</v>
      </c>
      <c r="O141" s="13">
        <f>ROUND('Total Budget'!O141/'Total Budget'!O$3,0)</f>
        <v>0</v>
      </c>
      <c r="P141" s="13">
        <f>ROUND('Total Budget'!P141/'Total Budget'!P$3,0)</f>
        <v>0</v>
      </c>
      <c r="Q141" s="13">
        <f t="shared" si="19"/>
        <v>0</v>
      </c>
      <c r="R141" s="20">
        <v>140</v>
      </c>
    </row>
    <row r="142" spans="1:18" s="20" customFormat="1" ht="12.5" x14ac:dyDescent="0.25">
      <c r="A142" s="21" t="s">
        <v>32</v>
      </c>
      <c r="B142" s="22" t="s">
        <v>33</v>
      </c>
      <c r="C142" s="13">
        <f>ROUND('Total Budget'!C142/'Total Budget'!C$3,0)</f>
        <v>0</v>
      </c>
      <c r="D142" s="13">
        <f>ROUND('Total Budget'!D142/'Total Budget'!D$3,0)</f>
        <v>0</v>
      </c>
      <c r="E142" s="13">
        <f>ROUND('Total Budget'!E142/'Total Budget'!E$3,0)</f>
        <v>0</v>
      </c>
      <c r="F142" s="13">
        <f>ROUND('Total Budget'!F142/'Total Budget'!F$3,0)</f>
        <v>0</v>
      </c>
      <c r="G142" s="13">
        <f>ROUND('Total Budget'!G142/'Total Budget'!G$3,0)</f>
        <v>0</v>
      </c>
      <c r="H142" s="13">
        <f>ROUND('Total Budget'!H142/'Total Budget'!H$3,0)</f>
        <v>0</v>
      </c>
      <c r="I142" s="13">
        <f>ROUND('Total Budget'!I142/'Total Budget'!I$3,0)</f>
        <v>0</v>
      </c>
      <c r="J142" s="13">
        <f>ROUND('Total Budget'!J142/'Total Budget'!J$3,0)</f>
        <v>0</v>
      </c>
      <c r="K142" s="13">
        <f>ROUND('Total Budget'!K142/'Total Budget'!K$3,0)</f>
        <v>0</v>
      </c>
      <c r="L142" s="13">
        <f>ROUND('Total Budget'!L142/'Total Budget'!L$3,0)</f>
        <v>0</v>
      </c>
      <c r="M142" s="13">
        <f>ROUND('Total Budget'!M142/'Total Budget'!M$3,0)</f>
        <v>0</v>
      </c>
      <c r="N142" s="13">
        <f>ROUND('Total Budget'!N142/'Total Budget'!N$3,0)</f>
        <v>0</v>
      </c>
      <c r="O142" s="13">
        <f>ROUND('Total Budget'!O142/'Total Budget'!O$3,0)</f>
        <v>0</v>
      </c>
      <c r="P142" s="13">
        <f>ROUND('Total Budget'!P142/'Total Budget'!P$3,0)</f>
        <v>0</v>
      </c>
      <c r="Q142" s="13">
        <f t="shared" si="19"/>
        <v>0</v>
      </c>
      <c r="R142" s="20">
        <v>141</v>
      </c>
    </row>
    <row r="143" spans="1:18" s="20" customFormat="1" ht="12.5" x14ac:dyDescent="0.25">
      <c r="A143" s="21" t="s">
        <v>34</v>
      </c>
      <c r="B143" s="22" t="s">
        <v>35</v>
      </c>
      <c r="C143" s="13">
        <f>ROUND('Total Budget'!C143/'Total Budget'!C$3,0)</f>
        <v>0</v>
      </c>
      <c r="D143" s="13">
        <f>ROUND('Total Budget'!D143/'Total Budget'!D$3,0)</f>
        <v>0</v>
      </c>
      <c r="E143" s="13">
        <f>ROUND('Total Budget'!E143/'Total Budget'!E$3,0)</f>
        <v>0</v>
      </c>
      <c r="F143" s="13">
        <f>ROUND('Total Budget'!F143/'Total Budget'!F$3,0)</f>
        <v>0</v>
      </c>
      <c r="G143" s="13">
        <f>ROUND('Total Budget'!G143/'Total Budget'!G$3,0)</f>
        <v>0</v>
      </c>
      <c r="H143" s="13">
        <f>ROUND('Total Budget'!H143/'Total Budget'!H$3,0)</f>
        <v>0</v>
      </c>
      <c r="I143" s="13">
        <f>ROUND('Total Budget'!I143/'Total Budget'!I$3,0)</f>
        <v>0</v>
      </c>
      <c r="J143" s="13">
        <f>ROUND('Total Budget'!J143/'Total Budget'!J$3,0)</f>
        <v>0</v>
      </c>
      <c r="K143" s="13">
        <f>ROUND('Total Budget'!K143/'Total Budget'!K$3,0)</f>
        <v>0</v>
      </c>
      <c r="L143" s="13">
        <f>ROUND('Total Budget'!L143/'Total Budget'!L$3,0)</f>
        <v>0</v>
      </c>
      <c r="M143" s="13">
        <f>ROUND('Total Budget'!M143/'Total Budget'!M$3,0)</f>
        <v>0</v>
      </c>
      <c r="N143" s="13">
        <f>ROUND('Total Budget'!N143/'Total Budget'!N$3,0)</f>
        <v>0</v>
      </c>
      <c r="O143" s="13">
        <f>ROUND('Total Budget'!O143/'Total Budget'!O$3,0)</f>
        <v>0</v>
      </c>
      <c r="P143" s="13">
        <f>ROUND('Total Budget'!P143/'Total Budget'!P$3,0)</f>
        <v>0</v>
      </c>
      <c r="Q143" s="13">
        <f t="shared" si="19"/>
        <v>0</v>
      </c>
      <c r="R143" s="20">
        <v>142</v>
      </c>
    </row>
    <row r="144" spans="1:18" s="20" customFormat="1" x14ac:dyDescent="0.3">
      <c r="A144" s="33" t="s">
        <v>61</v>
      </c>
      <c r="B144" s="24"/>
      <c r="C144" s="25">
        <f t="shared" ref="C144:O144" si="32">SUM(C138:C143)</f>
        <v>0</v>
      </c>
      <c r="D144" s="26">
        <f t="shared" si="32"/>
        <v>0</v>
      </c>
      <c r="E144" s="26">
        <f t="shared" si="32"/>
        <v>0</v>
      </c>
      <c r="F144" s="26">
        <f t="shared" si="32"/>
        <v>0</v>
      </c>
      <c r="G144" s="26">
        <f t="shared" si="32"/>
        <v>0</v>
      </c>
      <c r="H144" s="26">
        <f t="shared" si="32"/>
        <v>0</v>
      </c>
      <c r="I144" s="26">
        <f t="shared" si="32"/>
        <v>0</v>
      </c>
      <c r="J144" s="26">
        <f t="shared" si="32"/>
        <v>0</v>
      </c>
      <c r="K144" s="26">
        <f t="shared" si="32"/>
        <v>0</v>
      </c>
      <c r="L144" s="26">
        <f t="shared" si="32"/>
        <v>0</v>
      </c>
      <c r="M144" s="26">
        <f t="shared" si="32"/>
        <v>0</v>
      </c>
      <c r="N144" s="26">
        <f t="shared" si="32"/>
        <v>0</v>
      </c>
      <c r="O144" s="26">
        <f t="shared" si="32"/>
        <v>0</v>
      </c>
      <c r="P144" s="26">
        <f t="shared" ref="P144" si="33">SUM(P138:P143)</f>
        <v>0</v>
      </c>
      <c r="Q144" s="26">
        <f t="shared" si="19"/>
        <v>0</v>
      </c>
      <c r="R144" s="20">
        <v>143</v>
      </c>
    </row>
    <row r="145" spans="1:18" s="20" customFormat="1" ht="1.9" customHeight="1" x14ac:dyDescent="0.3">
      <c r="A145" s="11"/>
      <c r="B145" s="19"/>
      <c r="C145" s="27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>
        <f t="shared" si="19"/>
        <v>0</v>
      </c>
      <c r="R145" s="20">
        <v>144</v>
      </c>
    </row>
    <row r="146" spans="1:18" s="20" customFormat="1" x14ac:dyDescent="0.3">
      <c r="A146" s="33" t="s">
        <v>62</v>
      </c>
      <c r="B146" s="24"/>
      <c r="C146" s="25">
        <f t="shared" ref="C146:P146" si="34">SUM(C135+C126+C118+C109+C100+C91+C82+C74+C65+C56+C47+C38+C144)</f>
        <v>5437</v>
      </c>
      <c r="D146" s="26">
        <f t="shared" si="34"/>
        <v>5483</v>
      </c>
      <c r="E146" s="26">
        <f t="shared" si="34"/>
        <v>5590</v>
      </c>
      <c r="F146" s="26">
        <f t="shared" si="34"/>
        <v>5613</v>
      </c>
      <c r="G146" s="26">
        <f t="shared" si="34"/>
        <v>6638</v>
      </c>
      <c r="H146" s="26">
        <f t="shared" si="34"/>
        <v>6137</v>
      </c>
      <c r="I146" s="26">
        <f t="shared" si="34"/>
        <v>5949</v>
      </c>
      <c r="J146" s="26">
        <f t="shared" si="34"/>
        <v>5566</v>
      </c>
      <c r="K146" s="26">
        <f t="shared" si="34"/>
        <v>4652</v>
      </c>
      <c r="L146" s="26">
        <f t="shared" si="34"/>
        <v>5245</v>
      </c>
      <c r="M146" s="26">
        <f t="shared" si="34"/>
        <v>5842</v>
      </c>
      <c r="N146" s="26">
        <f t="shared" si="34"/>
        <v>5624</v>
      </c>
      <c r="O146" s="26">
        <f t="shared" si="34"/>
        <v>12875</v>
      </c>
      <c r="P146" s="26">
        <f t="shared" si="34"/>
        <v>4958</v>
      </c>
      <c r="Q146" s="26">
        <f t="shared" si="19"/>
        <v>85609</v>
      </c>
      <c r="R146" s="20">
        <v>145</v>
      </c>
    </row>
    <row r="147" spans="1:18" s="20" customFormat="1" ht="1.9" customHeight="1" x14ac:dyDescent="0.3">
      <c r="A147" s="11"/>
      <c r="B147" s="19"/>
      <c r="C147" s="27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>
        <f t="shared" si="19"/>
        <v>0</v>
      </c>
      <c r="R147" s="20">
        <v>146</v>
      </c>
    </row>
    <row r="148" spans="1:18" s="20" customFormat="1" x14ac:dyDescent="0.3">
      <c r="A148" s="11" t="s">
        <v>63</v>
      </c>
      <c r="B148" s="19"/>
      <c r="C148" s="27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>
        <f t="shared" si="19"/>
        <v>0</v>
      </c>
      <c r="R148" s="20">
        <v>147</v>
      </c>
    </row>
    <row r="149" spans="1:18" s="20" customFormat="1" ht="12.5" x14ac:dyDescent="0.25">
      <c r="A149" s="21" t="s">
        <v>24</v>
      </c>
      <c r="B149" s="22" t="s">
        <v>25</v>
      </c>
      <c r="C149" s="13">
        <f>ROUND('Total Budget'!C149/'Total Budget'!C$3,0)</f>
        <v>0</v>
      </c>
      <c r="D149" s="13">
        <f>ROUND('Total Budget'!D149/'Total Budget'!D$3,0)</f>
        <v>0</v>
      </c>
      <c r="E149" s="13">
        <f>ROUND('Total Budget'!E149/'Total Budget'!E$3,0)</f>
        <v>0</v>
      </c>
      <c r="F149" s="13">
        <f>ROUND('Total Budget'!F149/'Total Budget'!F$3,0)</f>
        <v>0</v>
      </c>
      <c r="G149" s="13">
        <f>ROUND('Total Budget'!G149/'Total Budget'!G$3,0)</f>
        <v>0</v>
      </c>
      <c r="H149" s="13">
        <f>ROUND('Total Budget'!H149/'Total Budget'!H$3,0)</f>
        <v>0</v>
      </c>
      <c r="I149" s="13">
        <f>ROUND('Total Budget'!I149/'Total Budget'!I$3,0)</f>
        <v>0</v>
      </c>
      <c r="J149" s="13">
        <f>ROUND('Total Budget'!J149/'Total Budget'!J$3,0)</f>
        <v>0</v>
      </c>
      <c r="K149" s="13">
        <f>ROUND('Total Budget'!K149/'Total Budget'!K$3,0)</f>
        <v>0</v>
      </c>
      <c r="L149" s="13">
        <f>ROUND('Total Budget'!L149/'Total Budget'!L$3,0)</f>
        <v>0</v>
      </c>
      <c r="M149" s="13">
        <f>ROUND('Total Budget'!M149/'Total Budget'!M$3,0)</f>
        <v>0</v>
      </c>
      <c r="N149" s="13">
        <f>ROUND('Total Budget'!N149/'Total Budget'!N$3,0)</f>
        <v>0</v>
      </c>
      <c r="O149" s="13">
        <f>ROUND('Total Budget'!O149/'Total Budget'!O$3,0)</f>
        <v>0</v>
      </c>
      <c r="P149" s="13">
        <f>ROUND('Total Budget'!P149/'Total Budget'!P$3,0)</f>
        <v>0</v>
      </c>
      <c r="Q149" s="13">
        <f t="shared" ref="Q149:Q198" si="35">C149+D149+E149+F149+M149+G149+H149+I149+J149+K149+L149+N149+O149+P149</f>
        <v>0</v>
      </c>
      <c r="R149" s="20">
        <v>148</v>
      </c>
    </row>
    <row r="150" spans="1:18" s="20" customFormat="1" ht="12.5" x14ac:dyDescent="0.25">
      <c r="A150" s="21" t="s">
        <v>26</v>
      </c>
      <c r="B150" s="22" t="s">
        <v>27</v>
      </c>
      <c r="C150" s="13">
        <f>ROUND('Total Budget'!C150/'Total Budget'!C$3,0)</f>
        <v>0</v>
      </c>
      <c r="D150" s="13">
        <f>ROUND('Total Budget'!D150/'Total Budget'!D$3,0)</f>
        <v>0</v>
      </c>
      <c r="E150" s="13">
        <f>ROUND('Total Budget'!E150/'Total Budget'!E$3,0)</f>
        <v>0</v>
      </c>
      <c r="F150" s="13">
        <f>ROUND('Total Budget'!F150/'Total Budget'!F$3,0)</f>
        <v>0</v>
      </c>
      <c r="G150" s="13">
        <f>ROUND('Total Budget'!G150/'Total Budget'!G$3,0)</f>
        <v>0</v>
      </c>
      <c r="H150" s="13">
        <f>ROUND('Total Budget'!H150/'Total Budget'!H$3,0)</f>
        <v>0</v>
      </c>
      <c r="I150" s="13">
        <f>ROUND('Total Budget'!I150/'Total Budget'!I$3,0)</f>
        <v>0</v>
      </c>
      <c r="J150" s="13">
        <f>ROUND('Total Budget'!J150/'Total Budget'!J$3,0)</f>
        <v>0</v>
      </c>
      <c r="K150" s="13">
        <f>ROUND('Total Budget'!K150/'Total Budget'!K$3,0)</f>
        <v>0</v>
      </c>
      <c r="L150" s="13">
        <f>ROUND('Total Budget'!L150/'Total Budget'!L$3,0)</f>
        <v>0</v>
      </c>
      <c r="M150" s="13">
        <f>ROUND('Total Budget'!M150/'Total Budget'!M$3,0)</f>
        <v>0</v>
      </c>
      <c r="N150" s="13">
        <f>ROUND('Total Budget'!N150/'Total Budget'!N$3,0)</f>
        <v>0</v>
      </c>
      <c r="O150" s="13">
        <f>ROUND('Total Budget'!O150/'Total Budget'!O$3,0)</f>
        <v>0</v>
      </c>
      <c r="P150" s="13">
        <f>ROUND('Total Budget'!P150/'Total Budget'!P$3,0)</f>
        <v>0</v>
      </c>
      <c r="Q150" s="13">
        <f t="shared" si="35"/>
        <v>0</v>
      </c>
      <c r="R150" s="20">
        <v>149</v>
      </c>
    </row>
    <row r="151" spans="1:18" s="20" customFormat="1" ht="25" x14ac:dyDescent="0.25">
      <c r="A151" s="21" t="s">
        <v>28</v>
      </c>
      <c r="B151" s="22" t="s">
        <v>29</v>
      </c>
      <c r="C151" s="13">
        <f>ROUND('Total Budget'!C151/'Total Budget'!C$3,0)</f>
        <v>0</v>
      </c>
      <c r="D151" s="13">
        <f>ROUND('Total Budget'!D151/'Total Budget'!D$3,0)</f>
        <v>0</v>
      </c>
      <c r="E151" s="13">
        <f>ROUND('Total Budget'!E151/'Total Budget'!E$3,0)</f>
        <v>0</v>
      </c>
      <c r="F151" s="13">
        <f>ROUND('Total Budget'!F151/'Total Budget'!F$3,0)</f>
        <v>0</v>
      </c>
      <c r="G151" s="13">
        <f>ROUND('Total Budget'!G151/'Total Budget'!G$3,0)</f>
        <v>0</v>
      </c>
      <c r="H151" s="13">
        <f>ROUND('Total Budget'!H151/'Total Budget'!H$3,0)</f>
        <v>0</v>
      </c>
      <c r="I151" s="13">
        <f>ROUND('Total Budget'!I151/'Total Budget'!I$3,0)</f>
        <v>0</v>
      </c>
      <c r="J151" s="13">
        <f>ROUND('Total Budget'!J151/'Total Budget'!J$3,0)</f>
        <v>0</v>
      </c>
      <c r="K151" s="13">
        <f>ROUND('Total Budget'!K151/'Total Budget'!K$3,0)</f>
        <v>0</v>
      </c>
      <c r="L151" s="13">
        <f>ROUND('Total Budget'!L151/'Total Budget'!L$3,0)</f>
        <v>0</v>
      </c>
      <c r="M151" s="13">
        <f>ROUND('Total Budget'!M151/'Total Budget'!M$3,0)</f>
        <v>0</v>
      </c>
      <c r="N151" s="13">
        <f>ROUND('Total Budget'!N151/'Total Budget'!N$3,0)</f>
        <v>0</v>
      </c>
      <c r="O151" s="13">
        <f>ROUND('Total Budget'!O151/'Total Budget'!O$3,0)</f>
        <v>0</v>
      </c>
      <c r="P151" s="13">
        <f>ROUND('Total Budget'!P151/'Total Budget'!P$3,0)</f>
        <v>0</v>
      </c>
      <c r="Q151" s="13">
        <f t="shared" si="35"/>
        <v>0</v>
      </c>
      <c r="R151" s="20">
        <v>150</v>
      </c>
    </row>
    <row r="152" spans="1:18" s="20" customFormat="1" ht="12.5" x14ac:dyDescent="0.25">
      <c r="A152" s="21" t="s">
        <v>30</v>
      </c>
      <c r="B152" s="22" t="s">
        <v>31</v>
      </c>
      <c r="C152" s="13">
        <f>ROUND('Total Budget'!C152/'Total Budget'!C$3,0)</f>
        <v>0</v>
      </c>
      <c r="D152" s="13">
        <f>ROUND('Total Budget'!D152/'Total Budget'!D$3,0)</f>
        <v>0</v>
      </c>
      <c r="E152" s="13">
        <f>ROUND('Total Budget'!E152/'Total Budget'!E$3,0)</f>
        <v>0</v>
      </c>
      <c r="F152" s="13">
        <f>ROUND('Total Budget'!F152/'Total Budget'!F$3,0)</f>
        <v>0</v>
      </c>
      <c r="G152" s="13">
        <f>ROUND('Total Budget'!G152/'Total Budget'!G$3,0)</f>
        <v>0</v>
      </c>
      <c r="H152" s="13">
        <f>ROUND('Total Budget'!H152/'Total Budget'!H$3,0)</f>
        <v>0</v>
      </c>
      <c r="I152" s="13">
        <f>ROUND('Total Budget'!I152/'Total Budget'!I$3,0)</f>
        <v>0</v>
      </c>
      <c r="J152" s="13">
        <f>ROUND('Total Budget'!J152/'Total Budget'!J$3,0)</f>
        <v>0</v>
      </c>
      <c r="K152" s="13">
        <f>ROUND('Total Budget'!K152/'Total Budget'!K$3,0)</f>
        <v>0</v>
      </c>
      <c r="L152" s="13">
        <f>ROUND('Total Budget'!L152/'Total Budget'!L$3,0)</f>
        <v>0</v>
      </c>
      <c r="M152" s="13">
        <f>ROUND('Total Budget'!M152/'Total Budget'!M$3,0)</f>
        <v>0</v>
      </c>
      <c r="N152" s="13">
        <f>ROUND('Total Budget'!N152/'Total Budget'!N$3,0)</f>
        <v>0</v>
      </c>
      <c r="O152" s="13">
        <f>ROUND('Total Budget'!O152/'Total Budget'!O$3,0)</f>
        <v>0</v>
      </c>
      <c r="P152" s="13">
        <f>ROUND('Total Budget'!P152/'Total Budget'!P$3,0)</f>
        <v>0</v>
      </c>
      <c r="Q152" s="13">
        <f t="shared" si="35"/>
        <v>0</v>
      </c>
      <c r="R152" s="20">
        <v>151</v>
      </c>
    </row>
    <row r="153" spans="1:18" s="20" customFormat="1" ht="12.5" x14ac:dyDescent="0.25">
      <c r="A153" s="21" t="s">
        <v>32</v>
      </c>
      <c r="B153" s="22" t="s">
        <v>33</v>
      </c>
      <c r="C153" s="13">
        <f>ROUND('Total Budget'!C153/'Total Budget'!C$3,0)</f>
        <v>0</v>
      </c>
      <c r="D153" s="13">
        <f>ROUND('Total Budget'!D153/'Total Budget'!D$3,0)</f>
        <v>0</v>
      </c>
      <c r="E153" s="13">
        <f>ROUND('Total Budget'!E153/'Total Budget'!E$3,0)</f>
        <v>0</v>
      </c>
      <c r="F153" s="13">
        <f>ROUND('Total Budget'!F153/'Total Budget'!F$3,0)</f>
        <v>0</v>
      </c>
      <c r="G153" s="13">
        <f>ROUND('Total Budget'!G153/'Total Budget'!G$3,0)</f>
        <v>0</v>
      </c>
      <c r="H153" s="13">
        <f>ROUND('Total Budget'!H153/'Total Budget'!H$3,0)</f>
        <v>0</v>
      </c>
      <c r="I153" s="13">
        <f>ROUND('Total Budget'!I153/'Total Budget'!I$3,0)</f>
        <v>0</v>
      </c>
      <c r="J153" s="13">
        <f>ROUND('Total Budget'!J153/'Total Budget'!J$3,0)</f>
        <v>0</v>
      </c>
      <c r="K153" s="13">
        <f>ROUND('Total Budget'!K153/'Total Budget'!K$3,0)</f>
        <v>0</v>
      </c>
      <c r="L153" s="13">
        <f>ROUND('Total Budget'!L153/'Total Budget'!L$3,0)</f>
        <v>0</v>
      </c>
      <c r="M153" s="13">
        <f>ROUND('Total Budget'!M153/'Total Budget'!M$3,0)</f>
        <v>0</v>
      </c>
      <c r="N153" s="13">
        <f>ROUND('Total Budget'!N153/'Total Budget'!N$3,0)</f>
        <v>0</v>
      </c>
      <c r="O153" s="13">
        <f>ROUND('Total Budget'!O153/'Total Budget'!O$3,0)</f>
        <v>0</v>
      </c>
      <c r="P153" s="13">
        <f>ROUND('Total Budget'!P153/'Total Budget'!P$3,0)</f>
        <v>0</v>
      </c>
      <c r="Q153" s="13">
        <f t="shared" si="35"/>
        <v>0</v>
      </c>
      <c r="R153" s="20">
        <v>152</v>
      </c>
    </row>
    <row r="154" spans="1:18" s="20" customFormat="1" ht="12.5" x14ac:dyDescent="0.25">
      <c r="A154" s="21" t="s">
        <v>34</v>
      </c>
      <c r="B154" s="22" t="s">
        <v>35</v>
      </c>
      <c r="C154" s="13">
        <f>ROUND('Total Budget'!C154/'Total Budget'!C$3,0)</f>
        <v>0</v>
      </c>
      <c r="D154" s="13">
        <f>ROUND('Total Budget'!D154/'Total Budget'!D$3,0)</f>
        <v>0</v>
      </c>
      <c r="E154" s="13">
        <f>ROUND('Total Budget'!E154/'Total Budget'!E$3,0)</f>
        <v>0</v>
      </c>
      <c r="F154" s="13">
        <f>ROUND('Total Budget'!F154/'Total Budget'!F$3,0)</f>
        <v>0</v>
      </c>
      <c r="G154" s="13">
        <f>ROUND('Total Budget'!G154/'Total Budget'!G$3,0)</f>
        <v>0</v>
      </c>
      <c r="H154" s="13">
        <f>ROUND('Total Budget'!H154/'Total Budget'!H$3,0)</f>
        <v>0</v>
      </c>
      <c r="I154" s="13">
        <f>ROUND('Total Budget'!I154/'Total Budget'!I$3,0)</f>
        <v>0</v>
      </c>
      <c r="J154" s="13">
        <f>ROUND('Total Budget'!J154/'Total Budget'!J$3,0)</f>
        <v>0</v>
      </c>
      <c r="K154" s="13">
        <f>ROUND('Total Budget'!K154/'Total Budget'!K$3,0)</f>
        <v>0</v>
      </c>
      <c r="L154" s="13">
        <f>ROUND('Total Budget'!L154/'Total Budget'!L$3,0)</f>
        <v>0</v>
      </c>
      <c r="M154" s="13">
        <f>ROUND('Total Budget'!M154/'Total Budget'!M$3,0)</f>
        <v>0</v>
      </c>
      <c r="N154" s="13">
        <f>ROUND('Total Budget'!N154/'Total Budget'!N$3,0)</f>
        <v>0</v>
      </c>
      <c r="O154" s="13">
        <f>ROUND('Total Budget'!O154/'Total Budget'!O$3,0)</f>
        <v>0</v>
      </c>
      <c r="P154" s="13">
        <f>ROUND('Total Budget'!P154/'Total Budget'!P$3,0)</f>
        <v>0</v>
      </c>
      <c r="Q154" s="13">
        <f t="shared" si="35"/>
        <v>0</v>
      </c>
      <c r="R154" s="20">
        <v>153</v>
      </c>
    </row>
    <row r="155" spans="1:18" s="20" customFormat="1" x14ac:dyDescent="0.3">
      <c r="A155" s="33" t="s">
        <v>64</v>
      </c>
      <c r="B155" s="24"/>
      <c r="C155" s="25">
        <f t="shared" ref="C155:O155" si="36">SUM(C149:C154)</f>
        <v>0</v>
      </c>
      <c r="D155" s="26">
        <f t="shared" si="36"/>
        <v>0</v>
      </c>
      <c r="E155" s="26">
        <f t="shared" si="36"/>
        <v>0</v>
      </c>
      <c r="F155" s="26">
        <f t="shared" si="36"/>
        <v>0</v>
      </c>
      <c r="G155" s="26">
        <f t="shared" si="36"/>
        <v>0</v>
      </c>
      <c r="H155" s="26">
        <f t="shared" si="36"/>
        <v>0</v>
      </c>
      <c r="I155" s="26">
        <f t="shared" si="36"/>
        <v>0</v>
      </c>
      <c r="J155" s="26">
        <f t="shared" si="36"/>
        <v>0</v>
      </c>
      <c r="K155" s="26">
        <f t="shared" si="36"/>
        <v>0</v>
      </c>
      <c r="L155" s="26">
        <f t="shared" si="36"/>
        <v>0</v>
      </c>
      <c r="M155" s="26">
        <f t="shared" si="36"/>
        <v>0</v>
      </c>
      <c r="N155" s="26">
        <f t="shared" si="36"/>
        <v>0</v>
      </c>
      <c r="O155" s="26">
        <f t="shared" si="36"/>
        <v>0</v>
      </c>
      <c r="P155" s="26">
        <f t="shared" ref="P155" si="37">SUM(P149:P154)</f>
        <v>0</v>
      </c>
      <c r="Q155" s="26">
        <f t="shared" si="35"/>
        <v>0</v>
      </c>
      <c r="R155" s="20">
        <v>154</v>
      </c>
    </row>
    <row r="156" spans="1:18" s="20" customFormat="1" ht="1.9" customHeight="1" x14ac:dyDescent="0.3">
      <c r="A156" s="11"/>
      <c r="B156" s="19"/>
      <c r="C156" s="27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>
        <f t="shared" si="35"/>
        <v>0</v>
      </c>
      <c r="R156" s="20">
        <v>155</v>
      </c>
    </row>
    <row r="157" spans="1:18" s="20" customFormat="1" ht="39" x14ac:dyDescent="0.3">
      <c r="A157" s="11" t="s">
        <v>65</v>
      </c>
      <c r="B157" s="19"/>
      <c r="C157" s="27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>
        <f t="shared" si="35"/>
        <v>0</v>
      </c>
      <c r="R157" s="20">
        <v>156</v>
      </c>
    </row>
    <row r="158" spans="1:18" s="20" customFormat="1" ht="12.5" x14ac:dyDescent="0.25">
      <c r="A158" s="21" t="s">
        <v>24</v>
      </c>
      <c r="B158" s="22" t="s">
        <v>25</v>
      </c>
      <c r="C158" s="13">
        <f>ROUND('Total Budget'!C158/'Total Budget'!C$3,0)</f>
        <v>0</v>
      </c>
      <c r="D158" s="13">
        <f>ROUND('Total Budget'!D158/'Total Budget'!D$3,0)</f>
        <v>0</v>
      </c>
      <c r="E158" s="13">
        <f>ROUND('Total Budget'!E158/'Total Budget'!E$3,0)</f>
        <v>0</v>
      </c>
      <c r="F158" s="13">
        <f>ROUND('Total Budget'!F158/'Total Budget'!F$3,0)</f>
        <v>0</v>
      </c>
      <c r="G158" s="13">
        <f>ROUND('Total Budget'!G158/'Total Budget'!G$3,0)</f>
        <v>0</v>
      </c>
      <c r="H158" s="13">
        <f>ROUND('Total Budget'!H158/'Total Budget'!H$3,0)</f>
        <v>0</v>
      </c>
      <c r="I158" s="13">
        <f>ROUND('Total Budget'!I158/'Total Budget'!I$3,0)</f>
        <v>0</v>
      </c>
      <c r="J158" s="13">
        <f>ROUND('Total Budget'!J158/'Total Budget'!J$3,0)</f>
        <v>0</v>
      </c>
      <c r="K158" s="13">
        <f>ROUND('Total Budget'!K158/'Total Budget'!K$3,0)</f>
        <v>0</v>
      </c>
      <c r="L158" s="13">
        <f>ROUND('Total Budget'!L158/'Total Budget'!L$3,0)</f>
        <v>0</v>
      </c>
      <c r="M158" s="13">
        <f>ROUND('Total Budget'!M158/'Total Budget'!M$3,0)</f>
        <v>0</v>
      </c>
      <c r="N158" s="13">
        <f>ROUND('Total Budget'!N158/'Total Budget'!N$3,0)</f>
        <v>0</v>
      </c>
      <c r="O158" s="13">
        <f>ROUND('Total Budget'!O158/'Total Budget'!O$3,0)</f>
        <v>0</v>
      </c>
      <c r="P158" s="13">
        <f>ROUND('Total Budget'!P158/'Total Budget'!P$3,0)</f>
        <v>0</v>
      </c>
      <c r="Q158" s="13">
        <f t="shared" si="35"/>
        <v>0</v>
      </c>
      <c r="R158" s="20">
        <v>157</v>
      </c>
    </row>
    <row r="159" spans="1:18" s="20" customFormat="1" ht="12.5" x14ac:dyDescent="0.25">
      <c r="A159" s="21" t="s">
        <v>26</v>
      </c>
      <c r="B159" s="22" t="s">
        <v>27</v>
      </c>
      <c r="C159" s="13">
        <f>ROUND('Total Budget'!C159/'Total Budget'!C$3,0)</f>
        <v>0</v>
      </c>
      <c r="D159" s="13">
        <f>ROUND('Total Budget'!D159/'Total Budget'!D$3,0)</f>
        <v>0</v>
      </c>
      <c r="E159" s="13">
        <f>ROUND('Total Budget'!E159/'Total Budget'!E$3,0)</f>
        <v>0</v>
      </c>
      <c r="F159" s="13">
        <f>ROUND('Total Budget'!F159/'Total Budget'!F$3,0)</f>
        <v>0</v>
      </c>
      <c r="G159" s="13">
        <f>ROUND('Total Budget'!G159/'Total Budget'!G$3,0)</f>
        <v>0</v>
      </c>
      <c r="H159" s="13">
        <f>ROUND('Total Budget'!H159/'Total Budget'!H$3,0)</f>
        <v>0</v>
      </c>
      <c r="I159" s="13">
        <f>ROUND('Total Budget'!I159/'Total Budget'!I$3,0)</f>
        <v>0</v>
      </c>
      <c r="J159" s="13">
        <f>ROUND('Total Budget'!J159/'Total Budget'!J$3,0)</f>
        <v>0</v>
      </c>
      <c r="K159" s="13">
        <f>ROUND('Total Budget'!K159/'Total Budget'!K$3,0)</f>
        <v>0</v>
      </c>
      <c r="L159" s="13">
        <f>ROUND('Total Budget'!L159/'Total Budget'!L$3,0)</f>
        <v>0</v>
      </c>
      <c r="M159" s="13">
        <f>ROUND('Total Budget'!M159/'Total Budget'!M$3,0)</f>
        <v>0</v>
      </c>
      <c r="N159" s="13">
        <f>ROUND('Total Budget'!N159/'Total Budget'!N$3,0)</f>
        <v>0</v>
      </c>
      <c r="O159" s="13">
        <f>ROUND('Total Budget'!O159/'Total Budget'!O$3,0)</f>
        <v>0</v>
      </c>
      <c r="P159" s="13">
        <f>ROUND('Total Budget'!P159/'Total Budget'!P$3,0)</f>
        <v>0</v>
      </c>
      <c r="Q159" s="13">
        <f t="shared" si="35"/>
        <v>0</v>
      </c>
      <c r="R159" s="20">
        <v>158</v>
      </c>
    </row>
    <row r="160" spans="1:18" s="20" customFormat="1" ht="25" x14ac:dyDescent="0.25">
      <c r="A160" s="21" t="s">
        <v>28</v>
      </c>
      <c r="B160" s="22" t="s">
        <v>29</v>
      </c>
      <c r="C160" s="13">
        <f>ROUND('Total Budget'!C160/'Total Budget'!C$3,0)</f>
        <v>0</v>
      </c>
      <c r="D160" s="13">
        <f>ROUND('Total Budget'!D160/'Total Budget'!D$3,0)</f>
        <v>0</v>
      </c>
      <c r="E160" s="13">
        <f>ROUND('Total Budget'!E160/'Total Budget'!E$3,0)</f>
        <v>0</v>
      </c>
      <c r="F160" s="13">
        <f>ROUND('Total Budget'!F160/'Total Budget'!F$3,0)</f>
        <v>0</v>
      </c>
      <c r="G160" s="13">
        <f>ROUND('Total Budget'!G160/'Total Budget'!G$3,0)</f>
        <v>0</v>
      </c>
      <c r="H160" s="13">
        <f>ROUND('Total Budget'!H160/'Total Budget'!H$3,0)</f>
        <v>0</v>
      </c>
      <c r="I160" s="13">
        <f>ROUND('Total Budget'!I160/'Total Budget'!I$3,0)</f>
        <v>0</v>
      </c>
      <c r="J160" s="13">
        <f>ROUND('Total Budget'!J160/'Total Budget'!J$3,0)</f>
        <v>0</v>
      </c>
      <c r="K160" s="13">
        <f>ROUND('Total Budget'!K160/'Total Budget'!K$3,0)</f>
        <v>0</v>
      </c>
      <c r="L160" s="13">
        <f>ROUND('Total Budget'!L160/'Total Budget'!L$3,0)</f>
        <v>0</v>
      </c>
      <c r="M160" s="13">
        <f>ROUND('Total Budget'!M160/'Total Budget'!M$3,0)</f>
        <v>0</v>
      </c>
      <c r="N160" s="13">
        <f>ROUND('Total Budget'!N160/'Total Budget'!N$3,0)</f>
        <v>0</v>
      </c>
      <c r="O160" s="13">
        <f>ROUND('Total Budget'!O160/'Total Budget'!O$3,0)</f>
        <v>0</v>
      </c>
      <c r="P160" s="13">
        <f>ROUND('Total Budget'!P160/'Total Budget'!P$3,0)</f>
        <v>0</v>
      </c>
      <c r="Q160" s="13">
        <f t="shared" si="35"/>
        <v>0</v>
      </c>
      <c r="R160" s="20">
        <v>159</v>
      </c>
    </row>
    <row r="161" spans="1:18" s="20" customFormat="1" ht="12.5" x14ac:dyDescent="0.25">
      <c r="A161" s="21" t="s">
        <v>30</v>
      </c>
      <c r="B161" s="22" t="s">
        <v>31</v>
      </c>
      <c r="C161" s="13">
        <f>ROUND('Total Budget'!C161/'Total Budget'!C$3,0)</f>
        <v>0</v>
      </c>
      <c r="D161" s="13">
        <f>ROUND('Total Budget'!D161/'Total Budget'!D$3,0)</f>
        <v>0</v>
      </c>
      <c r="E161" s="13">
        <f>ROUND('Total Budget'!E161/'Total Budget'!E$3,0)</f>
        <v>0</v>
      </c>
      <c r="F161" s="13">
        <f>ROUND('Total Budget'!F161/'Total Budget'!F$3,0)</f>
        <v>0</v>
      </c>
      <c r="G161" s="13">
        <f>ROUND('Total Budget'!G161/'Total Budget'!G$3,0)</f>
        <v>0</v>
      </c>
      <c r="H161" s="13">
        <f>ROUND('Total Budget'!H161/'Total Budget'!H$3,0)</f>
        <v>0</v>
      </c>
      <c r="I161" s="13">
        <f>ROUND('Total Budget'!I161/'Total Budget'!I$3,0)</f>
        <v>0</v>
      </c>
      <c r="J161" s="13">
        <f>ROUND('Total Budget'!J161/'Total Budget'!J$3,0)</f>
        <v>0</v>
      </c>
      <c r="K161" s="13">
        <f>ROUND('Total Budget'!K161/'Total Budget'!K$3,0)</f>
        <v>0</v>
      </c>
      <c r="L161" s="13">
        <f>ROUND('Total Budget'!L161/'Total Budget'!L$3,0)</f>
        <v>0</v>
      </c>
      <c r="M161" s="13">
        <f>ROUND('Total Budget'!M161/'Total Budget'!M$3,0)</f>
        <v>0</v>
      </c>
      <c r="N161" s="13">
        <f>ROUND('Total Budget'!N161/'Total Budget'!N$3,0)</f>
        <v>0</v>
      </c>
      <c r="O161" s="13">
        <f>ROUND('Total Budget'!O161/'Total Budget'!O$3,0)</f>
        <v>0</v>
      </c>
      <c r="P161" s="13">
        <f>ROUND('Total Budget'!P161/'Total Budget'!P$3,0)</f>
        <v>0</v>
      </c>
      <c r="Q161" s="13">
        <f t="shared" si="35"/>
        <v>0</v>
      </c>
      <c r="R161" s="20">
        <v>160</v>
      </c>
    </row>
    <row r="162" spans="1:18" s="20" customFormat="1" ht="12.5" x14ac:dyDescent="0.25">
      <c r="A162" s="21" t="s">
        <v>32</v>
      </c>
      <c r="B162" s="22" t="s">
        <v>33</v>
      </c>
      <c r="C162" s="13">
        <f>ROUND('Total Budget'!C162/'Total Budget'!C$3,0)</f>
        <v>0</v>
      </c>
      <c r="D162" s="13">
        <f>ROUND('Total Budget'!D162/'Total Budget'!D$3,0)</f>
        <v>0</v>
      </c>
      <c r="E162" s="13">
        <f>ROUND('Total Budget'!E162/'Total Budget'!E$3,0)</f>
        <v>0</v>
      </c>
      <c r="F162" s="13">
        <f>ROUND('Total Budget'!F162/'Total Budget'!F$3,0)</f>
        <v>0</v>
      </c>
      <c r="G162" s="13">
        <f>ROUND('Total Budget'!G162/'Total Budget'!G$3,0)</f>
        <v>0</v>
      </c>
      <c r="H162" s="13">
        <f>ROUND('Total Budget'!H162/'Total Budget'!H$3,0)</f>
        <v>0</v>
      </c>
      <c r="I162" s="13">
        <f>ROUND('Total Budget'!I162/'Total Budget'!I$3,0)</f>
        <v>0</v>
      </c>
      <c r="J162" s="13">
        <f>ROUND('Total Budget'!J162/'Total Budget'!J$3,0)</f>
        <v>0</v>
      </c>
      <c r="K162" s="13">
        <f>ROUND('Total Budget'!K162/'Total Budget'!K$3,0)</f>
        <v>0</v>
      </c>
      <c r="L162" s="13">
        <f>ROUND('Total Budget'!L162/'Total Budget'!L$3,0)</f>
        <v>0</v>
      </c>
      <c r="M162" s="13">
        <f>ROUND('Total Budget'!M162/'Total Budget'!M$3,0)</f>
        <v>0</v>
      </c>
      <c r="N162" s="13">
        <f>ROUND('Total Budget'!N162/'Total Budget'!N$3,0)</f>
        <v>0</v>
      </c>
      <c r="O162" s="13">
        <f>ROUND('Total Budget'!O162/'Total Budget'!O$3,0)</f>
        <v>0</v>
      </c>
      <c r="P162" s="13">
        <f>ROUND('Total Budget'!P162/'Total Budget'!P$3,0)</f>
        <v>0</v>
      </c>
      <c r="Q162" s="13">
        <f t="shared" si="35"/>
        <v>0</v>
      </c>
      <c r="R162" s="20">
        <v>161</v>
      </c>
    </row>
    <row r="163" spans="1:18" s="20" customFormat="1" ht="12.5" x14ac:dyDescent="0.25">
      <c r="A163" s="21" t="s">
        <v>34</v>
      </c>
      <c r="B163" s="22" t="s">
        <v>35</v>
      </c>
      <c r="C163" s="13">
        <f>ROUND('Total Budget'!C163/'Total Budget'!C$3,0)</f>
        <v>0</v>
      </c>
      <c r="D163" s="13">
        <f>ROUND('Total Budget'!D163/'Total Budget'!D$3,0)</f>
        <v>28</v>
      </c>
      <c r="E163" s="13">
        <f>ROUND('Total Budget'!E163/'Total Budget'!E$3,0)</f>
        <v>0</v>
      </c>
      <c r="F163" s="13">
        <f>ROUND('Total Budget'!F163/'Total Budget'!F$3,0)</f>
        <v>0</v>
      </c>
      <c r="G163" s="13">
        <f>ROUND('Total Budget'!G163/'Total Budget'!G$3,0)</f>
        <v>0</v>
      </c>
      <c r="H163" s="13">
        <f>ROUND('Total Budget'!H163/'Total Budget'!H$3,0)</f>
        <v>0</v>
      </c>
      <c r="I163" s="13">
        <f>ROUND('Total Budget'!I163/'Total Budget'!I$3,0)</f>
        <v>0</v>
      </c>
      <c r="J163" s="13">
        <f>ROUND('Total Budget'!J163/'Total Budget'!J$3,0)</f>
        <v>0</v>
      </c>
      <c r="K163" s="13">
        <f>ROUND('Total Budget'!K163/'Total Budget'!K$3,0)</f>
        <v>22</v>
      </c>
      <c r="L163" s="13">
        <f>ROUND('Total Budget'!L163/'Total Budget'!L$3,0)</f>
        <v>10</v>
      </c>
      <c r="M163" s="13">
        <f>ROUND('Total Budget'!M163/'Total Budget'!M$3,0)</f>
        <v>0</v>
      </c>
      <c r="N163" s="13">
        <f>ROUND('Total Budget'!N163/'Total Budget'!N$3,0)</f>
        <v>6</v>
      </c>
      <c r="O163" s="13">
        <f>ROUND('Total Budget'!O163/'Total Budget'!O$3,0)</f>
        <v>0</v>
      </c>
      <c r="P163" s="13">
        <f>ROUND('Total Budget'!P163/'Total Budget'!P$3,0)</f>
        <v>0</v>
      </c>
      <c r="Q163" s="13">
        <f t="shared" si="35"/>
        <v>66</v>
      </c>
      <c r="R163" s="20">
        <v>162</v>
      </c>
    </row>
    <row r="164" spans="1:18" s="20" customFormat="1" x14ac:dyDescent="0.3">
      <c r="A164" s="33" t="s">
        <v>66</v>
      </c>
      <c r="B164" s="24"/>
      <c r="C164" s="25">
        <f t="shared" ref="C164:O164" si="38">SUM(C158:C163)</f>
        <v>0</v>
      </c>
      <c r="D164" s="26">
        <f t="shared" si="38"/>
        <v>28</v>
      </c>
      <c r="E164" s="26">
        <f t="shared" si="38"/>
        <v>0</v>
      </c>
      <c r="F164" s="26">
        <f t="shared" si="38"/>
        <v>0</v>
      </c>
      <c r="G164" s="26">
        <f t="shared" si="38"/>
        <v>0</v>
      </c>
      <c r="H164" s="26">
        <f t="shared" si="38"/>
        <v>0</v>
      </c>
      <c r="I164" s="26">
        <f t="shared" si="38"/>
        <v>0</v>
      </c>
      <c r="J164" s="26">
        <f t="shared" si="38"/>
        <v>0</v>
      </c>
      <c r="K164" s="26">
        <f t="shared" si="38"/>
        <v>22</v>
      </c>
      <c r="L164" s="26">
        <f t="shared" si="38"/>
        <v>10</v>
      </c>
      <c r="M164" s="26">
        <f t="shared" si="38"/>
        <v>0</v>
      </c>
      <c r="N164" s="26">
        <f t="shared" si="38"/>
        <v>6</v>
      </c>
      <c r="O164" s="26">
        <f t="shared" si="38"/>
        <v>0</v>
      </c>
      <c r="P164" s="26">
        <f t="shared" ref="P164" si="39">SUM(P158:P163)</f>
        <v>0</v>
      </c>
      <c r="Q164" s="26">
        <f t="shared" si="35"/>
        <v>66</v>
      </c>
      <c r="R164" s="20">
        <v>163</v>
      </c>
    </row>
    <row r="165" spans="1:18" s="20" customFormat="1" ht="1.9" customHeight="1" x14ac:dyDescent="0.3">
      <c r="A165" s="11"/>
      <c r="B165" s="19"/>
      <c r="C165" s="27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>
        <f t="shared" si="35"/>
        <v>0</v>
      </c>
      <c r="R165" s="20">
        <v>164</v>
      </c>
    </row>
    <row r="166" spans="1:18" s="20" customFormat="1" x14ac:dyDescent="0.3">
      <c r="A166" s="23" t="s">
        <v>67</v>
      </c>
      <c r="B166" s="24"/>
      <c r="C166" s="25">
        <f t="shared" ref="C166:P166" si="40">SUM(C146+C29+C164+C155)</f>
        <v>14492</v>
      </c>
      <c r="D166" s="26">
        <f t="shared" si="40"/>
        <v>15143</v>
      </c>
      <c r="E166" s="26">
        <f t="shared" si="40"/>
        <v>15289</v>
      </c>
      <c r="F166" s="26">
        <f t="shared" si="40"/>
        <v>14934</v>
      </c>
      <c r="G166" s="26">
        <f t="shared" si="40"/>
        <v>16568</v>
      </c>
      <c r="H166" s="26">
        <f t="shared" si="40"/>
        <v>17045</v>
      </c>
      <c r="I166" s="26">
        <f t="shared" si="40"/>
        <v>15327</v>
      </c>
      <c r="J166" s="26">
        <f t="shared" si="40"/>
        <v>15525</v>
      </c>
      <c r="K166" s="26">
        <f t="shared" si="40"/>
        <v>13975</v>
      </c>
      <c r="L166" s="26">
        <f t="shared" si="40"/>
        <v>14232</v>
      </c>
      <c r="M166" s="26">
        <f t="shared" si="40"/>
        <v>15184</v>
      </c>
      <c r="N166" s="26">
        <f t="shared" si="40"/>
        <v>15120</v>
      </c>
      <c r="O166" s="26">
        <f t="shared" si="40"/>
        <v>21812</v>
      </c>
      <c r="P166" s="26">
        <f t="shared" si="40"/>
        <v>14554</v>
      </c>
      <c r="Q166" s="26">
        <f t="shared" si="35"/>
        <v>219200</v>
      </c>
      <c r="R166" s="20">
        <v>165</v>
      </c>
    </row>
    <row r="167" spans="1:18" s="20" customFormat="1" ht="1.9" customHeight="1" x14ac:dyDescent="0.3">
      <c r="A167" s="11"/>
      <c r="B167" s="19"/>
      <c r="C167" s="2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>
        <f t="shared" si="35"/>
        <v>0</v>
      </c>
      <c r="R167" s="20">
        <v>166</v>
      </c>
    </row>
    <row r="168" spans="1:18" s="20" customFormat="1" x14ac:dyDescent="0.3">
      <c r="A168" s="11" t="s">
        <v>68</v>
      </c>
      <c r="B168" s="19"/>
      <c r="C168" s="27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>
        <f t="shared" si="35"/>
        <v>0</v>
      </c>
      <c r="R168" s="20">
        <v>167</v>
      </c>
    </row>
    <row r="169" spans="1:18" s="20" customFormat="1" x14ac:dyDescent="0.3">
      <c r="A169" s="36" t="s">
        <v>69</v>
      </c>
      <c r="B169" s="19" t="s">
        <v>70</v>
      </c>
      <c r="C169" s="13">
        <f>ROUND('Total Budget'!C169/'Total Budget'!C$3,0)</f>
        <v>0</v>
      </c>
      <c r="D169" s="13">
        <f>ROUND('Total Budget'!D169/'Total Budget'!D$3,0)</f>
        <v>0</v>
      </c>
      <c r="E169" s="13">
        <f>ROUND('Total Budget'!E169/'Total Budget'!E$3,0)</f>
        <v>0</v>
      </c>
      <c r="F169" s="13">
        <f>ROUND('Total Budget'!F169/'Total Budget'!F$3,0)</f>
        <v>0</v>
      </c>
      <c r="G169" s="13">
        <f>ROUND('Total Budget'!G169/'Total Budget'!G$3,0)</f>
        <v>0</v>
      </c>
      <c r="H169" s="13">
        <f>ROUND('Total Budget'!H169/'Total Budget'!H$3,0)</f>
        <v>0</v>
      </c>
      <c r="I169" s="13">
        <f>ROUND('Total Budget'!I169/'Total Budget'!I$3,0)</f>
        <v>0</v>
      </c>
      <c r="J169" s="13">
        <f>ROUND('Total Budget'!J169/'Total Budget'!J$3,0)</f>
        <v>0</v>
      </c>
      <c r="K169" s="13">
        <f>ROUND('Total Budget'!K169/'Total Budget'!K$3,0)</f>
        <v>0</v>
      </c>
      <c r="L169" s="13">
        <f>ROUND('Total Budget'!L169/'Total Budget'!L$3,0)</f>
        <v>0</v>
      </c>
      <c r="M169" s="13">
        <f>ROUND('Total Budget'!M169/'Total Budget'!M$3,0)</f>
        <v>0</v>
      </c>
      <c r="N169" s="13">
        <f>ROUND('Total Budget'!N169/'Total Budget'!N$3,0)</f>
        <v>0</v>
      </c>
      <c r="O169" s="13">
        <f>ROUND('Total Budget'!O169/'Total Budget'!O$3,0)</f>
        <v>0</v>
      </c>
      <c r="P169" s="13">
        <f>ROUND('Total Budget'!P169/'Total Budget'!P$3,0)</f>
        <v>0</v>
      </c>
      <c r="Q169" s="14">
        <f t="shared" si="35"/>
        <v>0</v>
      </c>
      <c r="R169" s="20">
        <v>168</v>
      </c>
    </row>
    <row r="170" spans="1:18" s="20" customFormat="1" x14ac:dyDescent="0.3">
      <c r="A170" s="36" t="s">
        <v>71</v>
      </c>
      <c r="B170" s="19" t="s">
        <v>70</v>
      </c>
      <c r="C170" s="13">
        <f>ROUND('Total Budget'!C170/'Total Budget'!C$3,0)</f>
        <v>0</v>
      </c>
      <c r="D170" s="13">
        <f>ROUND('Total Budget'!D170/'Total Budget'!D$3,0)</f>
        <v>0</v>
      </c>
      <c r="E170" s="13">
        <f>ROUND('Total Budget'!E170/'Total Budget'!E$3,0)</f>
        <v>0</v>
      </c>
      <c r="F170" s="13">
        <f>ROUND('Total Budget'!F170/'Total Budget'!F$3,0)</f>
        <v>0</v>
      </c>
      <c r="G170" s="13">
        <f>ROUND('Total Budget'!G170/'Total Budget'!G$3,0)</f>
        <v>0</v>
      </c>
      <c r="H170" s="13">
        <f>ROUND('Total Budget'!H170/'Total Budget'!H$3,0)</f>
        <v>0</v>
      </c>
      <c r="I170" s="13">
        <f>ROUND('Total Budget'!I170/'Total Budget'!I$3,0)</f>
        <v>0</v>
      </c>
      <c r="J170" s="13">
        <f>ROUND('Total Budget'!J170/'Total Budget'!J$3,0)</f>
        <v>0</v>
      </c>
      <c r="K170" s="13">
        <f>ROUND('Total Budget'!K170/'Total Budget'!K$3,0)</f>
        <v>0</v>
      </c>
      <c r="L170" s="13">
        <f>ROUND('Total Budget'!L170/'Total Budget'!L$3,0)</f>
        <v>0</v>
      </c>
      <c r="M170" s="13">
        <f>ROUND('Total Budget'!M170/'Total Budget'!M$3,0)</f>
        <v>0</v>
      </c>
      <c r="N170" s="13">
        <f>ROUND('Total Budget'!N170/'Total Budget'!N$3,0)</f>
        <v>0</v>
      </c>
      <c r="O170" s="13">
        <f>ROUND('Total Budget'!O170/'Total Budget'!O$3,0)</f>
        <v>0</v>
      </c>
      <c r="P170" s="13">
        <f>ROUND('Total Budget'!P170/'Total Budget'!P$3,0)</f>
        <v>0</v>
      </c>
      <c r="Q170" s="14">
        <f t="shared" si="35"/>
        <v>0</v>
      </c>
      <c r="R170" s="20">
        <v>169</v>
      </c>
    </row>
    <row r="171" spans="1:18" s="20" customFormat="1" x14ac:dyDescent="0.3">
      <c r="A171" s="36" t="s">
        <v>72</v>
      </c>
      <c r="B171" s="19" t="s">
        <v>70</v>
      </c>
      <c r="C171" s="13">
        <f>ROUND('Total Budget'!C171/'Total Budget'!C$3,0)</f>
        <v>0</v>
      </c>
      <c r="D171" s="13">
        <f>ROUND('Total Budget'!D171/'Total Budget'!D$3,0)</f>
        <v>0</v>
      </c>
      <c r="E171" s="13">
        <f>ROUND('Total Budget'!E171/'Total Budget'!E$3,0)</f>
        <v>0</v>
      </c>
      <c r="F171" s="13">
        <f>ROUND('Total Budget'!F171/'Total Budget'!F$3,0)</f>
        <v>0</v>
      </c>
      <c r="G171" s="13">
        <f>ROUND('Total Budget'!G171/'Total Budget'!G$3,0)</f>
        <v>0</v>
      </c>
      <c r="H171" s="13">
        <f>ROUND('Total Budget'!H171/'Total Budget'!H$3,0)</f>
        <v>0</v>
      </c>
      <c r="I171" s="13">
        <f>ROUND('Total Budget'!I171/'Total Budget'!I$3,0)</f>
        <v>0</v>
      </c>
      <c r="J171" s="13">
        <f>ROUND('Total Budget'!J171/'Total Budget'!J$3,0)</f>
        <v>0</v>
      </c>
      <c r="K171" s="13">
        <f>ROUND('Total Budget'!K171/'Total Budget'!K$3,0)</f>
        <v>0</v>
      </c>
      <c r="L171" s="13">
        <f>ROUND('Total Budget'!L171/'Total Budget'!L$3,0)</f>
        <v>0</v>
      </c>
      <c r="M171" s="13">
        <f>ROUND('Total Budget'!M171/'Total Budget'!M$3,0)</f>
        <v>0</v>
      </c>
      <c r="N171" s="13">
        <f>ROUND('Total Budget'!N171/'Total Budget'!N$3,0)</f>
        <v>0</v>
      </c>
      <c r="O171" s="13">
        <f>ROUND('Total Budget'!O171/'Total Budget'!O$3,0)</f>
        <v>0</v>
      </c>
      <c r="P171" s="13">
        <f>ROUND('Total Budget'!P171/'Total Budget'!P$3,0)</f>
        <v>0</v>
      </c>
      <c r="Q171" s="35">
        <f t="shared" si="35"/>
        <v>0</v>
      </c>
      <c r="R171" s="20">
        <v>170</v>
      </c>
    </row>
    <row r="172" spans="1:18" s="20" customFormat="1" x14ac:dyDescent="0.3">
      <c r="A172" s="36" t="s">
        <v>73</v>
      </c>
      <c r="B172" s="19" t="s">
        <v>70</v>
      </c>
      <c r="C172" s="13">
        <f>ROUND('Total Budget'!C172/'Total Budget'!C$3,0)</f>
        <v>0</v>
      </c>
      <c r="D172" s="13">
        <f>ROUND('Total Budget'!D172/'Total Budget'!D$3,0)</f>
        <v>0</v>
      </c>
      <c r="E172" s="13">
        <f>ROUND('Total Budget'!E172/'Total Budget'!E$3,0)</f>
        <v>0</v>
      </c>
      <c r="F172" s="13">
        <f>ROUND('Total Budget'!F172/'Total Budget'!F$3,0)</f>
        <v>0</v>
      </c>
      <c r="G172" s="13">
        <f>ROUND('Total Budget'!G172/'Total Budget'!G$3,0)</f>
        <v>0</v>
      </c>
      <c r="H172" s="13">
        <f>ROUND('Total Budget'!H172/'Total Budget'!H$3,0)</f>
        <v>0</v>
      </c>
      <c r="I172" s="13">
        <f>ROUND('Total Budget'!I172/'Total Budget'!I$3,0)</f>
        <v>0</v>
      </c>
      <c r="J172" s="13">
        <f>ROUND('Total Budget'!J172/'Total Budget'!J$3,0)</f>
        <v>0</v>
      </c>
      <c r="K172" s="13">
        <f>ROUND('Total Budget'!K172/'Total Budget'!K$3,0)</f>
        <v>0</v>
      </c>
      <c r="L172" s="13">
        <f>ROUND('Total Budget'!L172/'Total Budget'!L$3,0)</f>
        <v>0</v>
      </c>
      <c r="M172" s="13">
        <f>ROUND('Total Budget'!M172/'Total Budget'!M$3,0)</f>
        <v>0</v>
      </c>
      <c r="N172" s="13">
        <f>ROUND('Total Budget'!N172/'Total Budget'!N$3,0)</f>
        <v>0</v>
      </c>
      <c r="O172" s="13">
        <f>ROUND('Total Budget'!O172/'Total Budget'!O$3,0)</f>
        <v>0</v>
      </c>
      <c r="P172" s="13">
        <f>ROUND('Total Budget'!P172/'Total Budget'!P$3,0)</f>
        <v>0</v>
      </c>
      <c r="Q172" s="35">
        <f t="shared" si="35"/>
        <v>0</v>
      </c>
      <c r="R172" s="20">
        <v>171</v>
      </c>
    </row>
    <row r="173" spans="1:18" s="20" customFormat="1" x14ac:dyDescent="0.3">
      <c r="A173" s="36" t="s">
        <v>74</v>
      </c>
      <c r="B173" s="19" t="s">
        <v>70</v>
      </c>
      <c r="C173" s="13">
        <f>ROUND('Total Budget'!C173/'Total Budget'!C$3,0)</f>
        <v>0</v>
      </c>
      <c r="D173" s="13">
        <f>ROUND('Total Budget'!D173/'Total Budget'!D$3,0)</f>
        <v>0</v>
      </c>
      <c r="E173" s="13">
        <f>ROUND('Total Budget'!E173/'Total Budget'!E$3,0)</f>
        <v>0</v>
      </c>
      <c r="F173" s="13">
        <f>ROUND('Total Budget'!F173/'Total Budget'!F$3,0)</f>
        <v>0</v>
      </c>
      <c r="G173" s="13">
        <f>ROUND('Total Budget'!G173/'Total Budget'!G$3,0)</f>
        <v>0</v>
      </c>
      <c r="H173" s="13">
        <f>ROUND('Total Budget'!H173/'Total Budget'!H$3,0)</f>
        <v>0</v>
      </c>
      <c r="I173" s="13">
        <f>ROUND('Total Budget'!I173/'Total Budget'!I$3,0)</f>
        <v>0</v>
      </c>
      <c r="J173" s="13">
        <f>ROUND('Total Budget'!J173/'Total Budget'!J$3,0)</f>
        <v>0</v>
      </c>
      <c r="K173" s="13">
        <f>ROUND('Total Budget'!K173/'Total Budget'!K$3,0)</f>
        <v>0</v>
      </c>
      <c r="L173" s="13">
        <f>ROUND('Total Budget'!L173/'Total Budget'!L$3,0)</f>
        <v>0</v>
      </c>
      <c r="M173" s="13">
        <f>ROUND('Total Budget'!M173/'Total Budget'!M$3,0)</f>
        <v>0</v>
      </c>
      <c r="N173" s="13">
        <f>ROUND('Total Budget'!N173/'Total Budget'!N$3,0)</f>
        <v>0</v>
      </c>
      <c r="O173" s="13">
        <f>ROUND('Total Budget'!O173/'Total Budget'!O$3,0)</f>
        <v>0</v>
      </c>
      <c r="P173" s="13">
        <f>ROUND('Total Budget'!P173/'Total Budget'!P$3,0)</f>
        <v>0</v>
      </c>
      <c r="Q173" s="35">
        <f t="shared" si="35"/>
        <v>0</v>
      </c>
      <c r="R173" s="20">
        <v>172</v>
      </c>
    </row>
    <row r="174" spans="1:18" s="20" customFormat="1" ht="25" x14ac:dyDescent="0.3">
      <c r="A174" s="36" t="s">
        <v>75</v>
      </c>
      <c r="B174" s="19" t="s">
        <v>70</v>
      </c>
      <c r="C174" s="13">
        <f>ROUND('Total Budget'!C174/'Total Budget'!C$3,0)</f>
        <v>0</v>
      </c>
      <c r="D174" s="13">
        <f>ROUND('Total Budget'!D174/'Total Budget'!D$3,0)</f>
        <v>0</v>
      </c>
      <c r="E174" s="13">
        <f>ROUND('Total Budget'!E174/'Total Budget'!E$3,0)</f>
        <v>0</v>
      </c>
      <c r="F174" s="13">
        <f>ROUND('Total Budget'!F174/'Total Budget'!F$3,0)</f>
        <v>0</v>
      </c>
      <c r="G174" s="13">
        <f>ROUND('Total Budget'!G174/'Total Budget'!G$3,0)</f>
        <v>0</v>
      </c>
      <c r="H174" s="13">
        <f>ROUND('Total Budget'!H174/'Total Budget'!H$3,0)</f>
        <v>0</v>
      </c>
      <c r="I174" s="13">
        <f>ROUND('Total Budget'!I174/'Total Budget'!I$3,0)</f>
        <v>0</v>
      </c>
      <c r="J174" s="13">
        <f>ROUND('Total Budget'!J174/'Total Budget'!J$3,0)</f>
        <v>0</v>
      </c>
      <c r="K174" s="13">
        <f>ROUND('Total Budget'!K174/'Total Budget'!K$3,0)</f>
        <v>0</v>
      </c>
      <c r="L174" s="13">
        <f>ROUND('Total Budget'!L174/'Total Budget'!L$3,0)</f>
        <v>0</v>
      </c>
      <c r="M174" s="13">
        <f>ROUND('Total Budget'!M174/'Total Budget'!M$3,0)</f>
        <v>0</v>
      </c>
      <c r="N174" s="13">
        <f>ROUND('Total Budget'!N174/'Total Budget'!N$3,0)</f>
        <v>0</v>
      </c>
      <c r="O174" s="13">
        <f>ROUND('Total Budget'!O174/'Total Budget'!O$3,0)</f>
        <v>0</v>
      </c>
      <c r="P174" s="13">
        <f>ROUND('Total Budget'!P174/'Total Budget'!P$3,0)</f>
        <v>0</v>
      </c>
      <c r="Q174" s="35">
        <f t="shared" si="35"/>
        <v>0</v>
      </c>
      <c r="R174" s="20">
        <v>173</v>
      </c>
    </row>
    <row r="175" spans="1:18" s="20" customFormat="1" x14ac:dyDescent="0.3">
      <c r="A175" s="23" t="s">
        <v>76</v>
      </c>
      <c r="B175" s="24"/>
      <c r="C175" s="25">
        <f t="shared" ref="C175:O175" si="41">SUM(C169:C174)</f>
        <v>0</v>
      </c>
      <c r="D175" s="26">
        <f t="shared" si="41"/>
        <v>0</v>
      </c>
      <c r="E175" s="26">
        <f t="shared" si="41"/>
        <v>0</v>
      </c>
      <c r="F175" s="26">
        <f t="shared" si="41"/>
        <v>0</v>
      </c>
      <c r="G175" s="26">
        <f t="shared" si="41"/>
        <v>0</v>
      </c>
      <c r="H175" s="26">
        <f t="shared" si="41"/>
        <v>0</v>
      </c>
      <c r="I175" s="26">
        <f t="shared" si="41"/>
        <v>0</v>
      </c>
      <c r="J175" s="26">
        <f t="shared" si="41"/>
        <v>0</v>
      </c>
      <c r="K175" s="26">
        <f t="shared" si="41"/>
        <v>0</v>
      </c>
      <c r="L175" s="26">
        <f t="shared" si="41"/>
        <v>0</v>
      </c>
      <c r="M175" s="26">
        <f t="shared" si="41"/>
        <v>0</v>
      </c>
      <c r="N175" s="26">
        <f t="shared" si="41"/>
        <v>0</v>
      </c>
      <c r="O175" s="26">
        <f t="shared" si="41"/>
        <v>0</v>
      </c>
      <c r="P175" s="26">
        <f t="shared" ref="P175" si="42">SUM(P169:P174)</f>
        <v>0</v>
      </c>
      <c r="Q175" s="26">
        <f t="shared" si="35"/>
        <v>0</v>
      </c>
      <c r="R175" s="20">
        <v>174</v>
      </c>
    </row>
    <row r="176" spans="1:18" s="20" customFormat="1" ht="1.9" customHeight="1" x14ac:dyDescent="0.3">
      <c r="A176" s="11"/>
      <c r="B176" s="19"/>
      <c r="C176" s="27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>
        <f t="shared" si="35"/>
        <v>0</v>
      </c>
      <c r="R176" s="20">
        <v>175</v>
      </c>
    </row>
    <row r="177" spans="1:18" s="20" customFormat="1" x14ac:dyDescent="0.3">
      <c r="A177" s="23" t="s">
        <v>77</v>
      </c>
      <c r="B177" s="24"/>
      <c r="C177" s="25">
        <f t="shared" ref="C177:P177" si="43">C166+C175</f>
        <v>14492</v>
      </c>
      <c r="D177" s="26">
        <f t="shared" si="43"/>
        <v>15143</v>
      </c>
      <c r="E177" s="26">
        <f t="shared" si="43"/>
        <v>15289</v>
      </c>
      <c r="F177" s="26">
        <f t="shared" si="43"/>
        <v>14934</v>
      </c>
      <c r="G177" s="26">
        <f t="shared" si="43"/>
        <v>16568</v>
      </c>
      <c r="H177" s="26">
        <f t="shared" si="43"/>
        <v>17045</v>
      </c>
      <c r="I177" s="26">
        <f t="shared" si="43"/>
        <v>15327</v>
      </c>
      <c r="J177" s="26">
        <f t="shared" si="43"/>
        <v>15525</v>
      </c>
      <c r="K177" s="26">
        <f t="shared" si="43"/>
        <v>13975</v>
      </c>
      <c r="L177" s="26">
        <f t="shared" si="43"/>
        <v>14232</v>
      </c>
      <c r="M177" s="26">
        <f t="shared" si="43"/>
        <v>15184</v>
      </c>
      <c r="N177" s="26">
        <f t="shared" si="43"/>
        <v>15120</v>
      </c>
      <c r="O177" s="26">
        <f t="shared" si="43"/>
        <v>21812</v>
      </c>
      <c r="P177" s="26">
        <f t="shared" si="43"/>
        <v>14554</v>
      </c>
      <c r="Q177" s="26">
        <f t="shared" si="35"/>
        <v>219200</v>
      </c>
      <c r="R177" s="20">
        <v>176</v>
      </c>
    </row>
    <row r="178" spans="1:18" s="20" customFormat="1" ht="1.9" customHeight="1" x14ac:dyDescent="0.3">
      <c r="A178" s="11"/>
      <c r="B178" s="19"/>
      <c r="C178" s="27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>
        <f t="shared" si="35"/>
        <v>0</v>
      </c>
      <c r="R178" s="20">
        <v>177</v>
      </c>
    </row>
    <row r="179" spans="1:18" s="20" customFormat="1" x14ac:dyDescent="0.3">
      <c r="A179" s="11" t="s">
        <v>78</v>
      </c>
      <c r="B179" s="19"/>
      <c r="C179" s="27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>
        <f t="shared" si="35"/>
        <v>0</v>
      </c>
      <c r="R179" s="20">
        <v>178</v>
      </c>
    </row>
    <row r="180" spans="1:18" s="20" customFormat="1" x14ac:dyDescent="0.3">
      <c r="A180" s="36" t="s">
        <v>79</v>
      </c>
      <c r="B180" s="19" t="s">
        <v>80</v>
      </c>
      <c r="C180" s="13">
        <v>0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f t="shared" si="35"/>
        <v>0</v>
      </c>
      <c r="R180" s="20">
        <v>179</v>
      </c>
    </row>
    <row r="181" spans="1:18" s="20" customFormat="1" x14ac:dyDescent="0.3">
      <c r="A181" s="36" t="s">
        <v>81</v>
      </c>
      <c r="B181" s="19" t="s">
        <v>82</v>
      </c>
      <c r="C181" s="13">
        <v>0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f t="shared" si="35"/>
        <v>0</v>
      </c>
      <c r="R181" s="20">
        <v>180</v>
      </c>
    </row>
    <row r="182" spans="1:18" s="20" customFormat="1" x14ac:dyDescent="0.3">
      <c r="A182" s="36" t="s">
        <v>83</v>
      </c>
      <c r="B182" s="19" t="s">
        <v>84</v>
      </c>
      <c r="C182" s="34">
        <f>C177*0.03</f>
        <v>434.76</v>
      </c>
      <c r="D182" s="34">
        <f t="shared" ref="D182:P182" si="44">D177*0.03</f>
        <v>454.28999999999996</v>
      </c>
      <c r="E182" s="34">
        <f t="shared" si="44"/>
        <v>458.66999999999996</v>
      </c>
      <c r="F182" s="34">
        <f t="shared" si="44"/>
        <v>448.02</v>
      </c>
      <c r="G182" s="34">
        <f t="shared" si="44"/>
        <v>497.03999999999996</v>
      </c>
      <c r="H182" s="34">
        <f t="shared" si="44"/>
        <v>511.34999999999997</v>
      </c>
      <c r="I182" s="34">
        <f t="shared" si="44"/>
        <v>459.81</v>
      </c>
      <c r="J182" s="34">
        <f t="shared" si="44"/>
        <v>465.75</v>
      </c>
      <c r="K182" s="34">
        <f t="shared" si="44"/>
        <v>419.25</v>
      </c>
      <c r="L182" s="34">
        <f t="shared" si="44"/>
        <v>426.96</v>
      </c>
      <c r="M182" s="34">
        <f t="shared" si="44"/>
        <v>455.52</v>
      </c>
      <c r="N182" s="34">
        <f t="shared" si="44"/>
        <v>453.59999999999997</v>
      </c>
      <c r="O182" s="34">
        <f t="shared" si="44"/>
        <v>654.36</v>
      </c>
      <c r="P182" s="34">
        <f t="shared" si="44"/>
        <v>436.62</v>
      </c>
      <c r="Q182" s="34">
        <f t="shared" si="35"/>
        <v>6575.9999999999991</v>
      </c>
      <c r="R182" s="20">
        <v>181</v>
      </c>
    </row>
    <row r="183" spans="1:18" s="20" customFormat="1" x14ac:dyDescent="0.3">
      <c r="A183" s="36" t="s">
        <v>85</v>
      </c>
      <c r="B183" s="19" t="s">
        <v>86</v>
      </c>
      <c r="C183" s="34">
        <v>0</v>
      </c>
      <c r="D183" s="35">
        <v>0</v>
      </c>
      <c r="E183" s="35">
        <v>0</v>
      </c>
      <c r="F183" s="35">
        <v>0</v>
      </c>
      <c r="G183" s="35">
        <v>0</v>
      </c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f t="shared" si="35"/>
        <v>0</v>
      </c>
      <c r="R183" s="20">
        <v>182</v>
      </c>
    </row>
    <row r="184" spans="1:18" s="20" customFormat="1" ht="25" x14ac:dyDescent="0.3">
      <c r="A184" s="36" t="s">
        <v>87</v>
      </c>
      <c r="B184" s="19" t="s">
        <v>88</v>
      </c>
      <c r="C184" s="34">
        <v>0</v>
      </c>
      <c r="D184" s="35">
        <v>0</v>
      </c>
      <c r="E184" s="35">
        <v>0</v>
      </c>
      <c r="F184" s="35">
        <v>0</v>
      </c>
      <c r="G184" s="35">
        <v>0</v>
      </c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f t="shared" si="35"/>
        <v>0</v>
      </c>
      <c r="R184" s="20">
        <v>183</v>
      </c>
    </row>
    <row r="185" spans="1:18" s="20" customFormat="1" x14ac:dyDescent="0.3">
      <c r="A185" s="36" t="s">
        <v>89</v>
      </c>
      <c r="B185" s="19" t="s">
        <v>90</v>
      </c>
      <c r="C185" s="34">
        <v>0</v>
      </c>
      <c r="D185" s="35">
        <v>0</v>
      </c>
      <c r="E185" s="35">
        <v>0</v>
      </c>
      <c r="F185" s="35">
        <v>0</v>
      </c>
      <c r="G185" s="35">
        <v>0</v>
      </c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f t="shared" si="35"/>
        <v>0</v>
      </c>
      <c r="R185" s="20">
        <v>184</v>
      </c>
    </row>
    <row r="186" spans="1:18" s="20" customFormat="1" x14ac:dyDescent="0.3">
      <c r="A186" s="36" t="s">
        <v>91</v>
      </c>
      <c r="B186" s="19" t="s">
        <v>92</v>
      </c>
      <c r="C186" s="34">
        <v>0</v>
      </c>
      <c r="D186" s="35">
        <v>0</v>
      </c>
      <c r="E186" s="35">
        <v>0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f t="shared" si="35"/>
        <v>0</v>
      </c>
      <c r="R186" s="20">
        <v>185</v>
      </c>
    </row>
    <row r="187" spans="1:18" s="20" customFormat="1" x14ac:dyDescent="0.3">
      <c r="A187" s="36" t="s">
        <v>93</v>
      </c>
      <c r="B187" s="19" t="s">
        <v>94</v>
      </c>
      <c r="C187" s="34">
        <v>0</v>
      </c>
      <c r="D187" s="35">
        <v>0</v>
      </c>
      <c r="E187" s="35">
        <v>0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f t="shared" si="35"/>
        <v>0</v>
      </c>
      <c r="R187" s="20">
        <v>186</v>
      </c>
    </row>
    <row r="188" spans="1:18" s="20" customFormat="1" x14ac:dyDescent="0.3">
      <c r="A188" s="36" t="s">
        <v>95</v>
      </c>
      <c r="B188" s="19" t="s">
        <v>96</v>
      </c>
      <c r="C188" s="34">
        <v>0</v>
      </c>
      <c r="D188" s="35">
        <v>0</v>
      </c>
      <c r="E188" s="35">
        <v>0</v>
      </c>
      <c r="F188" s="35">
        <v>0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f t="shared" si="35"/>
        <v>0</v>
      </c>
      <c r="R188" s="20">
        <v>187</v>
      </c>
    </row>
    <row r="189" spans="1:18" s="20" customFormat="1" x14ac:dyDescent="0.3">
      <c r="A189" s="36" t="s">
        <v>97</v>
      </c>
      <c r="B189" s="19" t="s">
        <v>98</v>
      </c>
      <c r="C189" s="34">
        <v>0</v>
      </c>
      <c r="D189" s="35">
        <v>0</v>
      </c>
      <c r="E189" s="35">
        <v>0</v>
      </c>
      <c r="F189" s="35">
        <v>0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f t="shared" si="35"/>
        <v>0</v>
      </c>
      <c r="R189" s="20">
        <v>188</v>
      </c>
    </row>
    <row r="190" spans="1:18" s="20" customFormat="1" x14ac:dyDescent="0.3">
      <c r="A190" s="36" t="s">
        <v>99</v>
      </c>
      <c r="B190" s="19" t="s">
        <v>98</v>
      </c>
      <c r="C190" s="34">
        <v>0</v>
      </c>
      <c r="D190" s="35">
        <v>0</v>
      </c>
      <c r="E190" s="35">
        <v>0</v>
      </c>
      <c r="F190" s="35">
        <v>0</v>
      </c>
      <c r="G190" s="35">
        <v>0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f t="shared" si="35"/>
        <v>0</v>
      </c>
      <c r="R190" s="20">
        <v>189</v>
      </c>
    </row>
    <row r="191" spans="1:18" s="20" customFormat="1" x14ac:dyDescent="0.3">
      <c r="A191" s="36" t="s">
        <v>100</v>
      </c>
      <c r="B191" s="19" t="s">
        <v>101</v>
      </c>
      <c r="C191" s="34">
        <v>0</v>
      </c>
      <c r="D191" s="35">
        <v>0</v>
      </c>
      <c r="E191" s="35">
        <v>0</v>
      </c>
      <c r="F191" s="35">
        <v>0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f t="shared" si="35"/>
        <v>0</v>
      </c>
      <c r="R191" s="20">
        <v>190</v>
      </c>
    </row>
    <row r="192" spans="1:18" s="20" customFormat="1" x14ac:dyDescent="0.3">
      <c r="A192" s="36" t="s">
        <v>102</v>
      </c>
      <c r="B192" s="19" t="s">
        <v>103</v>
      </c>
      <c r="C192" s="34">
        <f>C19-C177-C182</f>
        <v>9651.24</v>
      </c>
      <c r="D192" s="34">
        <f t="shared" ref="D192:P192" si="45">D19-D177-D182</f>
        <v>5443.71</v>
      </c>
      <c r="E192" s="34">
        <f t="shared" si="45"/>
        <v>8610.33</v>
      </c>
      <c r="F192" s="34">
        <f t="shared" si="45"/>
        <v>5316.98</v>
      </c>
      <c r="G192" s="34">
        <f t="shared" si="45"/>
        <v>8815.9599999999991</v>
      </c>
      <c r="H192" s="34">
        <f t="shared" si="45"/>
        <v>4355.6499999999996</v>
      </c>
      <c r="I192" s="34">
        <f t="shared" si="45"/>
        <v>7407.19</v>
      </c>
      <c r="J192" s="34">
        <f t="shared" si="45"/>
        <v>5296.25</v>
      </c>
      <c r="K192" s="34">
        <f t="shared" si="45"/>
        <v>8171.75</v>
      </c>
      <c r="L192" s="34">
        <f t="shared" si="45"/>
        <v>1848.04</v>
      </c>
      <c r="M192" s="34">
        <f t="shared" si="45"/>
        <v>6999.48</v>
      </c>
      <c r="N192" s="34">
        <f t="shared" si="45"/>
        <v>1939.4</v>
      </c>
      <c r="O192" s="34">
        <f t="shared" si="45"/>
        <v>448.64</v>
      </c>
      <c r="P192" s="34">
        <f t="shared" si="45"/>
        <v>4659.38</v>
      </c>
      <c r="Q192" s="34">
        <f t="shared" si="35"/>
        <v>78964</v>
      </c>
      <c r="R192" s="20">
        <v>191</v>
      </c>
    </row>
    <row r="193" spans="1:18" s="20" customFormat="1" x14ac:dyDescent="0.3">
      <c r="A193" s="36" t="s">
        <v>104</v>
      </c>
      <c r="B193" s="19" t="s">
        <v>105</v>
      </c>
      <c r="C193" s="34">
        <v>0</v>
      </c>
      <c r="D193" s="35">
        <v>0</v>
      </c>
      <c r="E193" s="35">
        <v>0</v>
      </c>
      <c r="F193" s="35">
        <v>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f t="shared" si="35"/>
        <v>0</v>
      </c>
      <c r="R193" s="20">
        <v>192</v>
      </c>
    </row>
    <row r="194" spans="1:18" s="20" customFormat="1" x14ac:dyDescent="0.3">
      <c r="A194" s="36" t="s">
        <v>106</v>
      </c>
      <c r="B194" s="19" t="s">
        <v>107</v>
      </c>
      <c r="C194" s="34">
        <v>0</v>
      </c>
      <c r="D194" s="35">
        <v>0</v>
      </c>
      <c r="E194" s="35">
        <v>0</v>
      </c>
      <c r="F194" s="35">
        <v>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f t="shared" si="35"/>
        <v>0</v>
      </c>
      <c r="R194" s="20">
        <v>193</v>
      </c>
    </row>
    <row r="195" spans="1:18" s="20" customFormat="1" x14ac:dyDescent="0.3">
      <c r="A195" s="36" t="s">
        <v>108</v>
      </c>
      <c r="B195" s="19" t="s">
        <v>109</v>
      </c>
      <c r="C195" s="34">
        <v>0</v>
      </c>
      <c r="D195" s="35">
        <v>0</v>
      </c>
      <c r="E195" s="35">
        <v>0</v>
      </c>
      <c r="F195" s="35">
        <v>0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f t="shared" si="35"/>
        <v>0</v>
      </c>
      <c r="R195" s="20">
        <v>194</v>
      </c>
    </row>
    <row r="196" spans="1:18" s="20" customFormat="1" x14ac:dyDescent="0.3">
      <c r="A196" s="23" t="s">
        <v>110</v>
      </c>
      <c r="B196" s="24"/>
      <c r="C196" s="25">
        <f t="shared" ref="C196:O196" si="46">SUM(C180:C195)</f>
        <v>10086</v>
      </c>
      <c r="D196" s="26">
        <f t="shared" si="46"/>
        <v>5898</v>
      </c>
      <c r="E196" s="26">
        <f t="shared" si="46"/>
        <v>9069</v>
      </c>
      <c r="F196" s="26">
        <f t="shared" si="46"/>
        <v>5765</v>
      </c>
      <c r="G196" s="26">
        <f t="shared" si="46"/>
        <v>9313</v>
      </c>
      <c r="H196" s="26">
        <f t="shared" si="46"/>
        <v>4867</v>
      </c>
      <c r="I196" s="26">
        <f t="shared" si="46"/>
        <v>7867</v>
      </c>
      <c r="J196" s="26">
        <f t="shared" si="46"/>
        <v>5762</v>
      </c>
      <c r="K196" s="26">
        <f t="shared" si="46"/>
        <v>8591</v>
      </c>
      <c r="L196" s="26">
        <f t="shared" si="46"/>
        <v>2275</v>
      </c>
      <c r="M196" s="26">
        <f t="shared" si="46"/>
        <v>7455</v>
      </c>
      <c r="N196" s="26">
        <f t="shared" si="46"/>
        <v>2393</v>
      </c>
      <c r="O196" s="26">
        <f t="shared" si="46"/>
        <v>1103</v>
      </c>
      <c r="P196" s="26">
        <f t="shared" ref="P196" si="47">SUM(P180:P195)</f>
        <v>5096</v>
      </c>
      <c r="Q196" s="26">
        <f t="shared" si="35"/>
        <v>85540</v>
      </c>
      <c r="R196" s="20">
        <v>195</v>
      </c>
    </row>
    <row r="197" spans="1:18" s="20" customFormat="1" ht="1.9" customHeight="1" x14ac:dyDescent="0.3">
      <c r="A197" s="15"/>
      <c r="B197" s="30"/>
      <c r="C197" s="3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>
        <f t="shared" si="35"/>
        <v>0</v>
      </c>
      <c r="R197" s="20">
        <v>196</v>
      </c>
    </row>
    <row r="198" spans="1:18" s="20" customFormat="1" ht="52" x14ac:dyDescent="0.3">
      <c r="A198" s="23" t="s">
        <v>111</v>
      </c>
      <c r="B198" s="24"/>
      <c r="C198" s="25">
        <f>C19-C177-C196</f>
        <v>0</v>
      </c>
      <c r="D198" s="26">
        <f>D19-D177-D196</f>
        <v>0</v>
      </c>
      <c r="E198" s="26">
        <f t="shared" ref="E198:P198" si="48">E19-E177-E196</f>
        <v>0</v>
      </c>
      <c r="F198" s="26">
        <f t="shared" si="48"/>
        <v>0</v>
      </c>
      <c r="G198" s="26">
        <f t="shared" si="48"/>
        <v>0</v>
      </c>
      <c r="H198" s="26">
        <f t="shared" si="48"/>
        <v>0</v>
      </c>
      <c r="I198" s="26">
        <f t="shared" si="48"/>
        <v>0</v>
      </c>
      <c r="J198" s="26">
        <f t="shared" si="48"/>
        <v>0</v>
      </c>
      <c r="K198" s="26">
        <f t="shared" si="48"/>
        <v>0</v>
      </c>
      <c r="L198" s="26">
        <f t="shared" si="48"/>
        <v>0</v>
      </c>
      <c r="M198" s="26">
        <f t="shared" si="48"/>
        <v>0</v>
      </c>
      <c r="N198" s="26">
        <f t="shared" si="48"/>
        <v>0</v>
      </c>
      <c r="O198" s="26">
        <f t="shared" si="48"/>
        <v>0</v>
      </c>
      <c r="P198" s="26">
        <f t="shared" si="48"/>
        <v>0</v>
      </c>
      <c r="Q198" s="26">
        <f t="shared" si="35"/>
        <v>0</v>
      </c>
      <c r="R198" s="20">
        <v>197</v>
      </c>
    </row>
    <row r="199" spans="1:18" ht="1.9" customHeight="1" x14ac:dyDescent="0.3">
      <c r="A199" s="37"/>
      <c r="B199" s="38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</row>
    <row r="200" spans="1:18" ht="25" x14ac:dyDescent="0.3">
      <c r="A200" s="40" t="s">
        <v>112</v>
      </c>
      <c r="C200" s="41" t="str">
        <f t="shared" ref="C200:Q200" si="49">IF(C4&gt;C196,"Yes","No")</f>
        <v>No</v>
      </c>
      <c r="D200" s="41" t="str">
        <f t="shared" si="49"/>
        <v>No</v>
      </c>
      <c r="E200" s="41" t="str">
        <f t="shared" si="49"/>
        <v>No</v>
      </c>
      <c r="F200" s="41" t="str">
        <f t="shared" si="49"/>
        <v>No</v>
      </c>
      <c r="G200" s="41" t="str">
        <f t="shared" si="49"/>
        <v>No</v>
      </c>
      <c r="H200" s="41" t="str">
        <f t="shared" si="49"/>
        <v>No</v>
      </c>
      <c r="I200" s="41" t="str">
        <f t="shared" si="49"/>
        <v>No</v>
      </c>
      <c r="J200" s="41" t="str">
        <f t="shared" si="49"/>
        <v>No</v>
      </c>
      <c r="K200" s="41" t="str">
        <f t="shared" si="49"/>
        <v>No</v>
      </c>
      <c r="L200" s="41" t="str">
        <f t="shared" si="49"/>
        <v>No</v>
      </c>
      <c r="M200" s="41" t="str">
        <f t="shared" si="49"/>
        <v>No</v>
      </c>
      <c r="N200" s="41" t="str">
        <f t="shared" si="49"/>
        <v>No</v>
      </c>
      <c r="O200" s="41" t="str">
        <f t="shared" si="49"/>
        <v>No</v>
      </c>
      <c r="P200" s="41" t="str">
        <f t="shared" si="49"/>
        <v>No</v>
      </c>
      <c r="Q200" s="41" t="str">
        <f t="shared" si="49"/>
        <v>No</v>
      </c>
    </row>
  </sheetData>
  <conditionalFormatting sqref="C200:P200">
    <cfRule type="cellIs" dxfId="3" priority="2" operator="equal">
      <formula>"Yes"</formula>
    </cfRule>
  </conditionalFormatting>
  <conditionalFormatting sqref="Q200">
    <cfRule type="cellIs" dxfId="2" priority="1" operator="equal">
      <formula>"Yes"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0"/>
  <sheetViews>
    <sheetView tabSelected="1" zoomScale="70" zoomScaleNormal="7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17" sqref="C17"/>
    </sheetView>
  </sheetViews>
  <sheetFormatPr defaultColWidth="8" defaultRowHeight="13" x14ac:dyDescent="0.3"/>
  <cols>
    <col min="1" max="1" width="40.81640625" style="42" customWidth="1"/>
    <col min="2" max="2" width="12" style="2" bestFit="1" customWidth="1"/>
    <col min="3" max="17" width="16" style="3" customWidth="1"/>
    <col min="18" max="16384" width="8" style="5"/>
  </cols>
  <sheetData>
    <row r="1" spans="1:18" ht="13.5" thickBot="1" x14ac:dyDescent="0.35">
      <c r="A1" s="1" t="s">
        <v>144</v>
      </c>
      <c r="C1" s="3">
        <v>438</v>
      </c>
      <c r="D1" s="3">
        <v>481</v>
      </c>
      <c r="E1" s="3">
        <v>443</v>
      </c>
      <c r="F1" s="3">
        <v>462</v>
      </c>
      <c r="G1" s="3">
        <v>436</v>
      </c>
      <c r="H1" s="3">
        <v>472</v>
      </c>
      <c r="I1" s="3">
        <v>394</v>
      </c>
      <c r="J1" s="3">
        <v>521</v>
      </c>
      <c r="K1" s="3">
        <v>437</v>
      </c>
      <c r="L1" s="3">
        <v>518</v>
      </c>
      <c r="M1" s="3">
        <v>388</v>
      </c>
      <c r="N1" s="3">
        <v>523</v>
      </c>
      <c r="O1" s="4">
        <v>535</v>
      </c>
      <c r="P1" s="3">
        <v>335</v>
      </c>
    </row>
    <row r="2" spans="1:18" s="10" customFormat="1" ht="78.5" thickBot="1" x14ac:dyDescent="0.35">
      <c r="A2" s="6" t="s">
        <v>855</v>
      </c>
      <c r="B2" s="7" t="s">
        <v>0</v>
      </c>
      <c r="C2" s="8" t="s">
        <v>141</v>
      </c>
      <c r="D2" s="9" t="s">
        <v>142</v>
      </c>
      <c r="E2" s="9" t="s">
        <v>113</v>
      </c>
      <c r="F2" s="9" t="s">
        <v>114</v>
      </c>
      <c r="G2" s="9" t="s">
        <v>115</v>
      </c>
      <c r="H2" s="9" t="s">
        <v>116</v>
      </c>
      <c r="I2" s="9" t="s">
        <v>117</v>
      </c>
      <c r="J2" s="9" t="s">
        <v>118</v>
      </c>
      <c r="K2" s="9" t="s">
        <v>119</v>
      </c>
      <c r="L2" s="9" t="s">
        <v>120</v>
      </c>
      <c r="M2" s="9" t="s">
        <v>121</v>
      </c>
      <c r="N2" s="9" t="s">
        <v>122</v>
      </c>
      <c r="O2" s="9" t="s">
        <v>143</v>
      </c>
      <c r="P2" s="43" t="s">
        <v>123</v>
      </c>
      <c r="Q2" s="43" t="s">
        <v>1</v>
      </c>
    </row>
    <row r="3" spans="1:18" s="10" customFormat="1" x14ac:dyDescent="0.3">
      <c r="A3" s="47" t="s">
        <v>145</v>
      </c>
      <c r="B3" s="48"/>
      <c r="C3" s="49">
        <f>VLOOKUP(C$1,Enrollment!$D:$G,4,FALSE)</f>
        <v>452</v>
      </c>
      <c r="D3" s="49">
        <f>VLOOKUP(D$1,Enrollment!$D:$G,4,FALSE)</f>
        <v>565</v>
      </c>
      <c r="E3" s="49">
        <f>VLOOKUP(E$1,Enrollment!$D:$G,4,FALSE)</f>
        <v>477</v>
      </c>
      <c r="F3" s="49">
        <f>VLOOKUP(F$1,Enrollment!$D:$G,4,FALSE)</f>
        <v>567</v>
      </c>
      <c r="G3" s="49">
        <f>VLOOKUP(G$1,Enrollment!$D:$G,4,FALSE)</f>
        <v>260</v>
      </c>
      <c r="H3" s="49">
        <f>VLOOKUP(H$1,Enrollment!$D:$G,4,FALSE)</f>
        <v>338</v>
      </c>
      <c r="I3" s="49">
        <f>VLOOKUP(I$1,Enrollment!$D:$G,4,FALSE)</f>
        <v>455</v>
      </c>
      <c r="J3" s="49">
        <f>VLOOKUP(J$1,Enrollment!$D:$G,4,FALSE)</f>
        <v>549</v>
      </c>
      <c r="K3" s="49">
        <f>VLOOKUP(K$1,Enrollment!$D:$G,4,FALSE)</f>
        <v>469</v>
      </c>
      <c r="L3" s="49">
        <f>VLOOKUP(L$1,Enrollment!$D:$G,4,FALSE)</f>
        <v>550</v>
      </c>
      <c r="M3" s="49">
        <f>VLOOKUP(M$1,Enrollment!$D:$G,4,FALSE)</f>
        <v>444</v>
      </c>
      <c r="N3" s="49">
        <f>VLOOKUP(N$1,Enrollment!$D:$G,4,FALSE)</f>
        <v>560</v>
      </c>
      <c r="O3" s="49">
        <f>VLOOKUP(O$1,Enrollment!$D:$G,4,FALSE)</f>
        <v>299</v>
      </c>
      <c r="P3" s="49">
        <f>VLOOKUP(P$1,Enrollment!$D:$G,4,FALSE)</f>
        <v>450</v>
      </c>
      <c r="Q3" s="50">
        <f>C3+D3+E3+F3+M3+G3+H3+I3+J3+K3+L3+N3+O3+P3</f>
        <v>6435</v>
      </c>
    </row>
    <row r="4" spans="1:18" s="10" customFormat="1" ht="26" x14ac:dyDescent="0.3">
      <c r="A4" s="11" t="s">
        <v>2</v>
      </c>
      <c r="B4" s="12"/>
      <c r="C4" s="13">
        <v>4411224.4984686496</v>
      </c>
      <c r="D4" s="13">
        <v>3233923.3122597113</v>
      </c>
      <c r="E4" s="13">
        <v>4164910.6583170183</v>
      </c>
      <c r="F4" s="13">
        <v>3138059.906011587</v>
      </c>
      <c r="G4" s="13">
        <v>2400861.622009784</v>
      </c>
      <c r="H4" s="13">
        <v>1568695.5984250861</v>
      </c>
      <c r="I4" s="13">
        <v>3452783.8139009299</v>
      </c>
      <c r="J4" s="13">
        <v>3017115.5814959873</v>
      </c>
      <c r="K4" s="13">
        <v>3896934.1367334365</v>
      </c>
      <c r="L4" s="13">
        <v>1245497.0351744106</v>
      </c>
      <c r="M4" s="13">
        <v>3189536.4615738206</v>
      </c>
      <c r="N4" s="13">
        <v>1311006.7671185925</v>
      </c>
      <c r="O4" s="13">
        <v>322285.108841479</v>
      </c>
      <c r="P4" s="13">
        <v>2098213.8295838642</v>
      </c>
      <c r="Q4" s="13">
        <f>C4+D4+E4+F4+M4+G4+H4+I4+J4+K4+L4+N4+O4+P4</f>
        <v>37451048.329914346</v>
      </c>
    </row>
    <row r="5" spans="1:18" s="10" customFormat="1" ht="1.9" customHeight="1" x14ac:dyDescent="0.3">
      <c r="A5" s="15"/>
      <c r="B5" s="16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 t="e">
        <f>C5+D5+E5+F5+M5+G5+H5+I5+J5+K5+L5+N5+#REF!+#REF!+#REF!+#REF!+#REF!+#REF!+#REF!+#REF!+#REF!+#REF!+#REF!+#REF!+#REF!+O5+P5</f>
        <v>#REF!</v>
      </c>
    </row>
    <row r="6" spans="1:18" s="20" customFormat="1" x14ac:dyDescent="0.3">
      <c r="A6" s="11" t="s">
        <v>3</v>
      </c>
      <c r="B6" s="19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8" s="20" customFormat="1" ht="12.5" x14ac:dyDescent="0.25">
      <c r="A7" s="21" t="s">
        <v>4</v>
      </c>
      <c r="B7" s="22" t="s">
        <v>5</v>
      </c>
      <c r="C7" s="13">
        <v>1466457</v>
      </c>
      <c r="D7" s="13">
        <v>2109172</v>
      </c>
      <c r="E7" s="13">
        <v>1803439</v>
      </c>
      <c r="F7" s="13">
        <v>1996639</v>
      </c>
      <c r="G7" s="13">
        <v>1003692</v>
      </c>
      <c r="H7" s="13">
        <v>1676453</v>
      </c>
      <c r="I7" s="13">
        <v>1482441</v>
      </c>
      <c r="J7" s="13">
        <v>1977930</v>
      </c>
      <c r="K7" s="13">
        <v>1607608</v>
      </c>
      <c r="L7" s="13">
        <v>2002083</v>
      </c>
      <c r="M7" s="13">
        <v>1651890</v>
      </c>
      <c r="N7" s="13">
        <v>2129557</v>
      </c>
      <c r="O7" s="13">
        <v>2942884</v>
      </c>
      <c r="P7" s="13">
        <v>1303846</v>
      </c>
      <c r="Q7" s="13">
        <f>C7+D7+E7+F7+M7+G7+H7+I7+J7+K7+L7+N7+O7+P7</f>
        <v>25154091</v>
      </c>
      <c r="R7" s="20">
        <v>6</v>
      </c>
    </row>
    <row r="8" spans="1:18" s="20" customFormat="1" ht="12.5" x14ac:dyDescent="0.25">
      <c r="A8" s="21" t="s">
        <v>6</v>
      </c>
      <c r="B8" s="22" t="s">
        <v>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f>C8+D8+E8+F8+M8+G8+H8+I8+J8+K8+L8+N8+O8+P8</f>
        <v>0</v>
      </c>
      <c r="R8" s="20">
        <v>7</v>
      </c>
    </row>
    <row r="9" spans="1:18" s="20" customFormat="1" ht="12.5" x14ac:dyDescent="0.25">
      <c r="A9" s="21" t="s">
        <v>8</v>
      </c>
      <c r="B9" s="22" t="s">
        <v>9</v>
      </c>
      <c r="C9" s="13">
        <v>84392</v>
      </c>
      <c r="D9" s="13">
        <v>107985</v>
      </c>
      <c r="E9" s="13">
        <v>89161</v>
      </c>
      <c r="F9" s="13">
        <v>103571</v>
      </c>
      <c r="G9" s="13">
        <v>51012</v>
      </c>
      <c r="H9" s="13">
        <v>62583</v>
      </c>
      <c r="I9" s="13">
        <v>85508</v>
      </c>
      <c r="J9" s="13">
        <v>106711</v>
      </c>
      <c r="K9" s="13">
        <v>91930</v>
      </c>
      <c r="L9" s="13">
        <v>112179</v>
      </c>
      <c r="M9" s="13">
        <v>82240</v>
      </c>
      <c r="N9" s="13">
        <v>104710</v>
      </c>
      <c r="O9" s="13">
        <v>90449</v>
      </c>
      <c r="P9" s="13">
        <v>146981</v>
      </c>
      <c r="Q9" s="13">
        <f>C9+D9+E9+F9+M9+G9+H9+I9+J9+K9+L9+N9+O9+P9</f>
        <v>1319412</v>
      </c>
      <c r="R9" s="20">
        <v>8</v>
      </c>
    </row>
    <row r="10" spans="1:18" s="20" customFormat="1" ht="12.5" x14ac:dyDescent="0.25">
      <c r="A10" s="21" t="s">
        <v>10</v>
      </c>
      <c r="B10" s="22" t="s">
        <v>11</v>
      </c>
      <c r="C10" s="13">
        <v>683686</v>
      </c>
      <c r="D10" s="13">
        <v>857914</v>
      </c>
      <c r="E10" s="13">
        <v>804226</v>
      </c>
      <c r="F10" s="13">
        <v>891241</v>
      </c>
      <c r="G10" s="13">
        <v>619598</v>
      </c>
      <c r="H10" s="13">
        <v>668645</v>
      </c>
      <c r="I10" s="13">
        <v>924769</v>
      </c>
      <c r="J10" s="13">
        <v>1062041</v>
      </c>
      <c r="K10" s="13">
        <v>459985</v>
      </c>
      <c r="L10" s="13">
        <v>457742</v>
      </c>
      <c r="M10" s="13">
        <v>718543</v>
      </c>
      <c r="N10" s="13">
        <v>770803</v>
      </c>
      <c r="O10" s="13">
        <v>511275</v>
      </c>
      <c r="P10" s="13">
        <v>789000</v>
      </c>
      <c r="Q10" s="13">
        <f>C10+D10+E10+F10+M10+G10+H10+I10+J10+K10+L10+N10+O10+P10</f>
        <v>10219468</v>
      </c>
      <c r="R10" s="20">
        <v>9</v>
      </c>
    </row>
    <row r="11" spans="1:18" s="20" customFormat="1" x14ac:dyDescent="0.3">
      <c r="A11" s="23" t="s">
        <v>12</v>
      </c>
      <c r="B11" s="24"/>
      <c r="C11" s="25">
        <f t="shared" ref="C11:O11" si="0">SUM(C7:C10)</f>
        <v>2234535</v>
      </c>
      <c r="D11" s="26">
        <f t="shared" si="0"/>
        <v>3075071</v>
      </c>
      <c r="E11" s="26">
        <f t="shared" si="0"/>
        <v>2696826</v>
      </c>
      <c r="F11" s="26">
        <f t="shared" si="0"/>
        <v>2991451</v>
      </c>
      <c r="G11" s="26">
        <f t="shared" si="0"/>
        <v>1674302</v>
      </c>
      <c r="H11" s="26">
        <f t="shared" si="0"/>
        <v>2407681</v>
      </c>
      <c r="I11" s="26">
        <f t="shared" si="0"/>
        <v>2492718</v>
      </c>
      <c r="J11" s="26">
        <f t="shared" si="0"/>
        <v>3146682</v>
      </c>
      <c r="K11" s="26">
        <f t="shared" si="0"/>
        <v>2159523</v>
      </c>
      <c r="L11" s="26">
        <f t="shared" si="0"/>
        <v>2572004</v>
      </c>
      <c r="M11" s="26">
        <f t="shared" si="0"/>
        <v>2452673</v>
      </c>
      <c r="N11" s="26">
        <f t="shared" si="0"/>
        <v>3005070</v>
      </c>
      <c r="O11" s="26">
        <f t="shared" si="0"/>
        <v>3544608</v>
      </c>
      <c r="P11" s="26">
        <f t="shared" ref="P11" si="1">SUM(P7:P10)</f>
        <v>2239827</v>
      </c>
      <c r="Q11" s="26">
        <f>C11+D11+E11+F11+M11+G11+H11+I11+J11+K11+L11+N11+O11+P11</f>
        <v>36692971</v>
      </c>
      <c r="R11" s="20">
        <v>10</v>
      </c>
    </row>
    <row r="12" spans="1:18" s="20" customFormat="1" ht="1.9" customHeight="1" x14ac:dyDescent="0.3">
      <c r="A12" s="11"/>
      <c r="B12" s="19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 t="e">
        <f>C12+D12+E12+F12+M12+G12+H12+I12+J12+K12+L12+N12+#REF!+#REF!+#REF!+#REF!+#REF!+#REF!+#REF!+#REF!+#REF!+#REF!+#REF!+#REF!+#REF!+O12+P12</f>
        <v>#REF!</v>
      </c>
      <c r="R12" s="20">
        <v>11</v>
      </c>
    </row>
    <row r="13" spans="1:18" s="20" customFormat="1" x14ac:dyDescent="0.3">
      <c r="A13" s="23" t="s">
        <v>13</v>
      </c>
      <c r="B13" s="24"/>
      <c r="C13" s="25">
        <f t="shared" ref="C13:O13" si="2">C4+C11</f>
        <v>6645759.4984686496</v>
      </c>
      <c r="D13" s="26">
        <f t="shared" si="2"/>
        <v>6308994.3122597113</v>
      </c>
      <c r="E13" s="26">
        <f t="shared" si="2"/>
        <v>6861736.6583170183</v>
      </c>
      <c r="F13" s="26">
        <f t="shared" si="2"/>
        <v>6129510.906011587</v>
      </c>
      <c r="G13" s="26">
        <f t="shared" si="2"/>
        <v>4075163.622009784</v>
      </c>
      <c r="H13" s="26">
        <f t="shared" si="2"/>
        <v>3976376.5984250861</v>
      </c>
      <c r="I13" s="26">
        <f t="shared" si="2"/>
        <v>5945501.8139009299</v>
      </c>
      <c r="J13" s="26">
        <f t="shared" si="2"/>
        <v>6163797.5814959873</v>
      </c>
      <c r="K13" s="26">
        <f t="shared" si="2"/>
        <v>6056457.136733437</v>
      </c>
      <c r="L13" s="26">
        <f t="shared" si="2"/>
        <v>3817501.0351744108</v>
      </c>
      <c r="M13" s="26">
        <f t="shared" si="2"/>
        <v>5642209.4615738206</v>
      </c>
      <c r="N13" s="26">
        <f t="shared" si="2"/>
        <v>4316076.7671185927</v>
      </c>
      <c r="O13" s="26">
        <f t="shared" si="2"/>
        <v>3866893.1088414788</v>
      </c>
      <c r="P13" s="26">
        <f t="shared" ref="P13" si="3">P4+P11</f>
        <v>4338040.8295838647</v>
      </c>
      <c r="Q13" s="26">
        <f>C13+D13+E13+F13+M13+G13+H13+I13+J13+K13+L13+N13+O13+P13</f>
        <v>74144019.329914376</v>
      </c>
      <c r="R13" s="20">
        <v>12</v>
      </c>
    </row>
    <row r="14" spans="1:18" s="20" customFormat="1" ht="1.9" customHeight="1" x14ac:dyDescent="0.3">
      <c r="A14" s="11" t="s">
        <v>14</v>
      </c>
      <c r="B14" s="19"/>
      <c r="C14" s="27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 t="e">
        <f>C14+D14+E14+F14+M14+G14+H14+I14+J14+K14+L14+N14+#REF!+#REF!+#REF!+#REF!+#REF!+#REF!+#REF!+#REF!+#REF!+#REF!+#REF!+#REF!+#REF!+O14+P14</f>
        <v>#REF!</v>
      </c>
      <c r="R14" s="20">
        <v>13</v>
      </c>
    </row>
    <row r="15" spans="1:18" s="20" customFormat="1" ht="25" x14ac:dyDescent="0.25">
      <c r="A15" s="29" t="s">
        <v>15</v>
      </c>
      <c r="B15" s="22" t="s">
        <v>16</v>
      </c>
      <c r="C15" s="13">
        <v>4463500</v>
      </c>
      <c r="D15" s="13">
        <v>5579375</v>
      </c>
      <c r="E15" s="13">
        <v>4757121</v>
      </c>
      <c r="F15" s="13">
        <v>5607063</v>
      </c>
      <c r="G15" s="13">
        <v>2654080</v>
      </c>
      <c r="H15" s="13">
        <v>3430024</v>
      </c>
      <c r="I15" s="13">
        <v>4607785</v>
      </c>
      <c r="J15" s="13">
        <v>5522391</v>
      </c>
      <c r="K15" s="13">
        <v>4526788</v>
      </c>
      <c r="L15" s="13">
        <v>5261300</v>
      </c>
      <c r="M15" s="13">
        <v>4409808</v>
      </c>
      <c r="N15" s="13">
        <v>5491360</v>
      </c>
      <c r="O15" s="13">
        <v>2984618</v>
      </c>
      <c r="P15" s="13">
        <v>4504500</v>
      </c>
      <c r="Q15" s="13">
        <f>C15+D15+E15+F15+M15+G15+H15+I15+J15+K15+L15+N15+O15+P15</f>
        <v>63799713</v>
      </c>
      <c r="R15" s="20">
        <v>14</v>
      </c>
    </row>
    <row r="16" spans="1:18" s="20" customFormat="1" ht="12.5" x14ac:dyDescent="0.25">
      <c r="A16" s="29" t="s">
        <v>17</v>
      </c>
      <c r="B16" s="22" t="s">
        <v>18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20">
        <v>15</v>
      </c>
    </row>
    <row r="17" spans="1:18" s="20" customFormat="1" ht="37.5" x14ac:dyDescent="0.25">
      <c r="A17" s="29" t="s">
        <v>19</v>
      </c>
      <c r="B17" s="22" t="s">
        <v>20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20">
        <v>16</v>
      </c>
    </row>
    <row r="18" spans="1:18" s="20" customFormat="1" ht="1.9" customHeight="1" x14ac:dyDescent="0.3">
      <c r="A18" s="11"/>
      <c r="B18" s="19"/>
      <c r="C18" s="27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 t="e">
        <f>C18+D18+E18+F18+M18+G18+H18+I18+J18+K18+L18+N18+#REF!+#REF!+#REF!+#REF!+#REF!+#REF!+#REF!+#REF!+#REF!+#REF!+#REF!+#REF!+#REF!+O18+P18</f>
        <v>#REF!</v>
      </c>
      <c r="R18" s="20">
        <v>17</v>
      </c>
    </row>
    <row r="19" spans="1:18" s="20" customFormat="1" ht="39" x14ac:dyDescent="0.3">
      <c r="A19" s="23" t="s">
        <v>21</v>
      </c>
      <c r="B19" s="24"/>
      <c r="C19" s="25">
        <f t="shared" ref="C19:O19" si="4">C13+C15+C16+C17</f>
        <v>11109259.498468649</v>
      </c>
      <c r="D19" s="26">
        <f t="shared" si="4"/>
        <v>11888369.312259711</v>
      </c>
      <c r="E19" s="26">
        <f t="shared" si="4"/>
        <v>11618857.658317018</v>
      </c>
      <c r="F19" s="26">
        <f t="shared" si="4"/>
        <v>11736573.906011587</v>
      </c>
      <c r="G19" s="26">
        <f t="shared" si="4"/>
        <v>6729243.622009784</v>
      </c>
      <c r="H19" s="26">
        <f t="shared" si="4"/>
        <v>7406400.5984250866</v>
      </c>
      <c r="I19" s="26">
        <f t="shared" si="4"/>
        <v>10553286.813900929</v>
      </c>
      <c r="J19" s="26">
        <f t="shared" si="4"/>
        <v>11686188.581495987</v>
      </c>
      <c r="K19" s="26">
        <f t="shared" si="4"/>
        <v>10583245.136733437</v>
      </c>
      <c r="L19" s="26">
        <f t="shared" si="4"/>
        <v>9078801.0351744108</v>
      </c>
      <c r="M19" s="26">
        <f t="shared" si="4"/>
        <v>10052017.461573821</v>
      </c>
      <c r="N19" s="26">
        <f t="shared" si="4"/>
        <v>9807436.7671185918</v>
      </c>
      <c r="O19" s="26">
        <f t="shared" si="4"/>
        <v>6851511.1088414788</v>
      </c>
      <c r="P19" s="26">
        <f t="shared" ref="P19" si="5">P13+P15+P16+P17</f>
        <v>8842540.8295838647</v>
      </c>
      <c r="Q19" s="26">
        <f>C19+D19+E19+F19+M19+G19+H19+I19+J19+K19+L19+N19+O19+P19</f>
        <v>137943732.32991436</v>
      </c>
      <c r="R19" s="20">
        <v>18</v>
      </c>
    </row>
    <row r="20" spans="1:18" s="20" customFormat="1" ht="1.9" customHeight="1" x14ac:dyDescent="0.3">
      <c r="A20" s="15"/>
      <c r="B20" s="30"/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 t="e">
        <f>C20+D20+E20+F20+M20+G20+H20+I20+J20+K20+L20+N20+#REF!+#REF!+#REF!+#REF!+#REF!+#REF!+#REF!+#REF!+#REF!+#REF!+#REF!+#REF!+#REF!+O20+P20</f>
        <v>#REF!</v>
      </c>
      <c r="R20" s="20">
        <v>19</v>
      </c>
    </row>
    <row r="21" spans="1:18" s="20" customFormat="1" x14ac:dyDescent="0.3">
      <c r="A21" s="11" t="s">
        <v>22</v>
      </c>
      <c r="B21" s="19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0">
        <v>20</v>
      </c>
    </row>
    <row r="22" spans="1:18" s="20" customFormat="1" x14ac:dyDescent="0.3">
      <c r="A22" s="11" t="s">
        <v>23</v>
      </c>
      <c r="B22" s="19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8"/>
      <c r="R22" s="20">
        <v>21</v>
      </c>
    </row>
    <row r="23" spans="1:18" s="20" customFormat="1" ht="12.5" x14ac:dyDescent="0.25">
      <c r="A23" s="21" t="s">
        <v>24</v>
      </c>
      <c r="B23" s="22" t="s">
        <v>25</v>
      </c>
      <c r="C23" s="13">
        <v>2755798.25</v>
      </c>
      <c r="D23" s="13">
        <v>3536351.5</v>
      </c>
      <c r="E23" s="13">
        <v>2983955.25</v>
      </c>
      <c r="F23" s="13">
        <v>3262816.25</v>
      </c>
      <c r="G23" s="13">
        <v>1491028</v>
      </c>
      <c r="H23" s="13">
        <v>2272720</v>
      </c>
      <c r="I23" s="13">
        <v>2665108.75</v>
      </c>
      <c r="J23" s="13">
        <v>3443671.5</v>
      </c>
      <c r="K23" s="13">
        <v>2768791.75</v>
      </c>
      <c r="L23" s="13">
        <v>2908845.75</v>
      </c>
      <c r="M23" s="13">
        <v>2589967.75</v>
      </c>
      <c r="N23" s="13">
        <v>3178831.5</v>
      </c>
      <c r="O23" s="13">
        <v>1536851.25</v>
      </c>
      <c r="P23" s="13">
        <v>2743026.25</v>
      </c>
      <c r="Q23" s="13">
        <v>38137763.75</v>
      </c>
      <c r="R23" s="20">
        <v>22</v>
      </c>
    </row>
    <row r="24" spans="1:18" s="20" customFormat="1" ht="12.5" x14ac:dyDescent="0.25">
      <c r="A24" s="21" t="s">
        <v>26</v>
      </c>
      <c r="B24" s="22" t="s">
        <v>27</v>
      </c>
      <c r="C24" s="13">
        <v>810145</v>
      </c>
      <c r="D24" s="13">
        <v>1098676</v>
      </c>
      <c r="E24" s="13">
        <v>1129259</v>
      </c>
      <c r="F24" s="13">
        <v>1349816</v>
      </c>
      <c r="G24" s="13">
        <v>723419</v>
      </c>
      <c r="H24" s="13">
        <v>964765</v>
      </c>
      <c r="I24" s="13">
        <v>1082717</v>
      </c>
      <c r="J24" s="13">
        <v>1370158</v>
      </c>
      <c r="K24" s="13">
        <v>1002132</v>
      </c>
      <c r="L24" s="13">
        <v>1287193</v>
      </c>
      <c r="M24" s="13">
        <v>1032142</v>
      </c>
      <c r="N24" s="13">
        <v>1427954</v>
      </c>
      <c r="O24" s="13">
        <v>717626</v>
      </c>
      <c r="P24" s="13">
        <v>1018935</v>
      </c>
      <c r="Q24" s="13">
        <f t="shared" ref="Q24:Q53" si="6">C24+D24+E24+F24+M24+G24+H24+I24+J24+K24+L24+N24+O24+P24</f>
        <v>15014937</v>
      </c>
      <c r="R24" s="20">
        <v>23</v>
      </c>
    </row>
    <row r="25" spans="1:18" s="20" customFormat="1" ht="25" x14ac:dyDescent="0.25">
      <c r="A25" s="21" t="s">
        <v>28</v>
      </c>
      <c r="B25" s="22" t="s">
        <v>29</v>
      </c>
      <c r="C25" s="13">
        <v>233325</v>
      </c>
      <c r="D25" s="13">
        <v>274050</v>
      </c>
      <c r="E25" s="13">
        <v>232187</v>
      </c>
      <c r="F25" s="13">
        <v>266175</v>
      </c>
      <c r="G25" s="13">
        <v>144843</v>
      </c>
      <c r="H25" s="13">
        <v>172618</v>
      </c>
      <c r="I25" s="13">
        <v>234901</v>
      </c>
      <c r="J25" s="13">
        <v>268650</v>
      </c>
      <c r="K25" s="13">
        <v>228921</v>
      </c>
      <c r="L25" s="13">
        <v>261187</v>
      </c>
      <c r="M25" s="13">
        <v>217386</v>
      </c>
      <c r="N25" s="13">
        <v>264265</v>
      </c>
      <c r="O25" s="13">
        <v>139828</v>
      </c>
      <c r="P25" s="13">
        <v>222227</v>
      </c>
      <c r="Q25" s="13">
        <f t="shared" si="6"/>
        <v>3160563</v>
      </c>
      <c r="R25" s="20">
        <v>24</v>
      </c>
    </row>
    <row r="26" spans="1:18" s="20" customFormat="1" ht="12.5" x14ac:dyDescent="0.25">
      <c r="A26" s="21" t="s">
        <v>30</v>
      </c>
      <c r="B26" s="22" t="s">
        <v>31</v>
      </c>
      <c r="C26" s="13">
        <v>110023</v>
      </c>
      <c r="D26" s="13">
        <v>304372</v>
      </c>
      <c r="E26" s="13">
        <v>88423</v>
      </c>
      <c r="F26" s="13">
        <v>186258</v>
      </c>
      <c r="G26" s="13">
        <v>109213</v>
      </c>
      <c r="H26" s="13">
        <v>132473</v>
      </c>
      <c r="I26" s="13">
        <v>94973</v>
      </c>
      <c r="J26" s="13">
        <v>160473</v>
      </c>
      <c r="K26" s="13">
        <v>174123</v>
      </c>
      <c r="L26" s="13">
        <v>261673</v>
      </c>
      <c r="M26" s="13">
        <v>123023</v>
      </c>
      <c r="N26" s="13">
        <v>216823</v>
      </c>
      <c r="O26" s="13">
        <v>70773</v>
      </c>
      <c r="P26" s="13">
        <v>150973</v>
      </c>
      <c r="Q26" s="13">
        <f t="shared" si="6"/>
        <v>2183596</v>
      </c>
      <c r="R26" s="20">
        <v>25</v>
      </c>
    </row>
    <row r="27" spans="1:18" s="20" customFormat="1" ht="12.5" x14ac:dyDescent="0.25">
      <c r="A27" s="21" t="s">
        <v>32</v>
      </c>
      <c r="B27" s="22" t="s">
        <v>33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f t="shared" si="6"/>
        <v>0</v>
      </c>
      <c r="R27" s="20">
        <v>26</v>
      </c>
    </row>
    <row r="28" spans="1:18" s="20" customFormat="1" ht="12.5" x14ac:dyDescent="0.25">
      <c r="A28" s="21" t="s">
        <v>34</v>
      </c>
      <c r="B28" s="22" t="s">
        <v>35</v>
      </c>
      <c r="C28" s="13">
        <v>184027</v>
      </c>
      <c r="D28" s="13">
        <v>228159</v>
      </c>
      <c r="E28" s="13">
        <v>192782</v>
      </c>
      <c r="F28" s="13">
        <v>220188</v>
      </c>
      <c r="G28" s="13">
        <v>113325</v>
      </c>
      <c r="H28" s="13">
        <v>144192</v>
      </c>
      <c r="I28" s="13">
        <v>189266</v>
      </c>
      <c r="J28" s="13">
        <v>224413</v>
      </c>
      <c r="K28" s="13">
        <v>187931</v>
      </c>
      <c r="L28" s="13">
        <v>218480</v>
      </c>
      <c r="M28" s="13">
        <v>185140</v>
      </c>
      <c r="N28" s="13">
        <v>226953</v>
      </c>
      <c r="O28" s="13">
        <v>207051</v>
      </c>
      <c r="P28" s="13">
        <v>183354</v>
      </c>
      <c r="Q28" s="13">
        <f t="shared" si="6"/>
        <v>2705261</v>
      </c>
      <c r="R28" s="20">
        <v>27</v>
      </c>
    </row>
    <row r="29" spans="1:18" s="20" customFormat="1" x14ac:dyDescent="0.3">
      <c r="A29" s="33" t="s">
        <v>36</v>
      </c>
      <c r="B29" s="24"/>
      <c r="C29" s="25">
        <f t="shared" ref="C29:O29" si="7">SUM(C23:C28)</f>
        <v>4093318.25</v>
      </c>
      <c r="D29" s="26">
        <f t="shared" si="7"/>
        <v>5441608.5</v>
      </c>
      <c r="E29" s="26">
        <f t="shared" si="7"/>
        <v>4626606.25</v>
      </c>
      <c r="F29" s="26">
        <f t="shared" si="7"/>
        <v>5285253.25</v>
      </c>
      <c r="G29" s="26">
        <f t="shared" si="7"/>
        <v>2581828</v>
      </c>
      <c r="H29" s="26">
        <f t="shared" si="7"/>
        <v>3686768</v>
      </c>
      <c r="I29" s="26">
        <f t="shared" si="7"/>
        <v>4266965.75</v>
      </c>
      <c r="J29" s="26">
        <f t="shared" si="7"/>
        <v>5467365.5</v>
      </c>
      <c r="K29" s="26">
        <f t="shared" si="7"/>
        <v>4361898.75</v>
      </c>
      <c r="L29" s="26">
        <f t="shared" si="7"/>
        <v>4937378.75</v>
      </c>
      <c r="M29" s="26">
        <f t="shared" si="7"/>
        <v>4147658.75</v>
      </c>
      <c r="N29" s="26">
        <f t="shared" si="7"/>
        <v>5314826.5</v>
      </c>
      <c r="O29" s="26">
        <f t="shared" si="7"/>
        <v>2672129.25</v>
      </c>
      <c r="P29" s="26">
        <f t="shared" ref="P29" si="8">SUM(P23:P28)</f>
        <v>4318515.25</v>
      </c>
      <c r="Q29" s="26">
        <f t="shared" si="6"/>
        <v>61202120.75</v>
      </c>
      <c r="R29" s="20">
        <v>28</v>
      </c>
    </row>
    <row r="30" spans="1:18" s="20" customFormat="1" x14ac:dyDescent="0.3">
      <c r="A30" s="11" t="s">
        <v>37</v>
      </c>
      <c r="B30" s="19"/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>
        <f t="shared" si="6"/>
        <v>0</v>
      </c>
      <c r="R30" s="20">
        <v>29</v>
      </c>
    </row>
    <row r="31" spans="1:18" s="20" customFormat="1" x14ac:dyDescent="0.3">
      <c r="A31" s="11" t="s">
        <v>38</v>
      </c>
      <c r="B31" s="19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>
        <f t="shared" si="6"/>
        <v>0</v>
      </c>
      <c r="R31" s="20">
        <v>30</v>
      </c>
    </row>
    <row r="32" spans="1:18" s="20" customFormat="1" ht="12.5" x14ac:dyDescent="0.25">
      <c r="A32" s="21" t="s">
        <v>24</v>
      </c>
      <c r="B32" s="22" t="s">
        <v>25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f t="shared" si="6"/>
        <v>0</v>
      </c>
      <c r="R32" s="20">
        <v>31</v>
      </c>
    </row>
    <row r="33" spans="1:18" s="20" customFormat="1" ht="12.5" x14ac:dyDescent="0.25">
      <c r="A33" s="21" t="s">
        <v>26</v>
      </c>
      <c r="B33" s="22" t="s">
        <v>27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f t="shared" si="6"/>
        <v>0</v>
      </c>
      <c r="R33" s="20">
        <v>32</v>
      </c>
    </row>
    <row r="34" spans="1:18" s="20" customFormat="1" ht="25" x14ac:dyDescent="0.25">
      <c r="A34" s="21" t="s">
        <v>28</v>
      </c>
      <c r="B34" s="22" t="s">
        <v>29</v>
      </c>
      <c r="C34" s="13">
        <v>18743</v>
      </c>
      <c r="D34" s="13">
        <v>18743</v>
      </c>
      <c r="E34" s="13">
        <v>18743</v>
      </c>
      <c r="F34" s="13">
        <v>18743</v>
      </c>
      <c r="G34" s="13">
        <v>18743</v>
      </c>
      <c r="H34" s="13">
        <v>18743</v>
      </c>
      <c r="I34" s="13">
        <v>18743</v>
      </c>
      <c r="J34" s="13">
        <v>18743</v>
      </c>
      <c r="K34" s="13">
        <v>18743</v>
      </c>
      <c r="L34" s="13">
        <v>18743</v>
      </c>
      <c r="M34" s="13">
        <v>32743</v>
      </c>
      <c r="N34" s="13">
        <v>32743</v>
      </c>
      <c r="O34" s="13">
        <v>18743</v>
      </c>
      <c r="P34" s="13">
        <v>18743</v>
      </c>
      <c r="Q34" s="13">
        <f t="shared" si="6"/>
        <v>290402</v>
      </c>
      <c r="R34" s="20">
        <v>33</v>
      </c>
    </row>
    <row r="35" spans="1:18" s="20" customFormat="1" ht="12.5" x14ac:dyDescent="0.25">
      <c r="A35" s="21" t="s">
        <v>30</v>
      </c>
      <c r="B35" s="22" t="s">
        <v>31</v>
      </c>
      <c r="C35" s="13">
        <v>0</v>
      </c>
      <c r="D35" s="13">
        <v>12000</v>
      </c>
      <c r="E35" s="13">
        <v>0</v>
      </c>
      <c r="F35" s="13">
        <v>5200</v>
      </c>
      <c r="G35" s="13">
        <v>0</v>
      </c>
      <c r="H35" s="13">
        <v>8200</v>
      </c>
      <c r="I35" s="13">
        <v>0</v>
      </c>
      <c r="J35" s="13">
        <v>11000</v>
      </c>
      <c r="K35" s="13">
        <v>0</v>
      </c>
      <c r="L35" s="13">
        <v>10000</v>
      </c>
      <c r="M35" s="13">
        <v>0</v>
      </c>
      <c r="N35" s="13">
        <v>10000</v>
      </c>
      <c r="O35" s="13">
        <v>1500</v>
      </c>
      <c r="P35" s="13">
        <v>0</v>
      </c>
      <c r="Q35" s="13">
        <f t="shared" si="6"/>
        <v>57900</v>
      </c>
      <c r="R35" s="20">
        <v>34</v>
      </c>
    </row>
    <row r="36" spans="1:18" s="20" customFormat="1" ht="12.5" x14ac:dyDescent="0.25">
      <c r="A36" s="21" t="s">
        <v>32</v>
      </c>
      <c r="B36" s="22" t="s">
        <v>33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f t="shared" si="6"/>
        <v>0</v>
      </c>
      <c r="R36" s="20">
        <v>35</v>
      </c>
    </row>
    <row r="37" spans="1:18" s="20" customFormat="1" ht="12.5" x14ac:dyDescent="0.25">
      <c r="A37" s="21" t="s">
        <v>34</v>
      </c>
      <c r="B37" s="22" t="s">
        <v>35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f t="shared" si="6"/>
        <v>0</v>
      </c>
      <c r="R37" s="20">
        <v>36</v>
      </c>
    </row>
    <row r="38" spans="1:18" s="20" customFormat="1" x14ac:dyDescent="0.3">
      <c r="A38" s="33" t="s">
        <v>39</v>
      </c>
      <c r="B38" s="24"/>
      <c r="C38" s="25">
        <f t="shared" ref="C38:O38" si="9">SUM(C32:C37)</f>
        <v>18743</v>
      </c>
      <c r="D38" s="26">
        <f t="shared" si="9"/>
        <v>30743</v>
      </c>
      <c r="E38" s="26">
        <f t="shared" si="9"/>
        <v>18743</v>
      </c>
      <c r="F38" s="26">
        <f t="shared" si="9"/>
        <v>23943</v>
      </c>
      <c r="G38" s="26">
        <f t="shared" si="9"/>
        <v>18743</v>
      </c>
      <c r="H38" s="26">
        <f t="shared" si="9"/>
        <v>26943</v>
      </c>
      <c r="I38" s="26">
        <f t="shared" si="9"/>
        <v>18743</v>
      </c>
      <c r="J38" s="26">
        <f t="shared" si="9"/>
        <v>29743</v>
      </c>
      <c r="K38" s="26">
        <f t="shared" si="9"/>
        <v>18743</v>
      </c>
      <c r="L38" s="26">
        <f t="shared" si="9"/>
        <v>28743</v>
      </c>
      <c r="M38" s="26">
        <f t="shared" si="9"/>
        <v>32743</v>
      </c>
      <c r="N38" s="26">
        <f t="shared" si="9"/>
        <v>42743</v>
      </c>
      <c r="O38" s="26">
        <f t="shared" si="9"/>
        <v>20243</v>
      </c>
      <c r="P38" s="26">
        <f t="shared" ref="P38" si="10">SUM(P32:P37)</f>
        <v>18743</v>
      </c>
      <c r="Q38" s="26">
        <f t="shared" si="6"/>
        <v>348302</v>
      </c>
      <c r="R38" s="20">
        <v>37</v>
      </c>
    </row>
    <row r="39" spans="1:18" s="20" customFormat="1" ht="1.9" customHeight="1" x14ac:dyDescent="0.3">
      <c r="A39" s="11"/>
      <c r="B39" s="19"/>
      <c r="C39" s="2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>
        <f t="shared" si="6"/>
        <v>0</v>
      </c>
      <c r="R39" s="20">
        <v>38</v>
      </c>
    </row>
    <row r="40" spans="1:18" s="20" customFormat="1" x14ac:dyDescent="0.3">
      <c r="A40" s="11" t="s">
        <v>40</v>
      </c>
      <c r="B40" s="19"/>
      <c r="C40" s="27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>
        <f t="shared" si="6"/>
        <v>0</v>
      </c>
      <c r="R40" s="20">
        <v>39</v>
      </c>
    </row>
    <row r="41" spans="1:18" s="20" customFormat="1" ht="12.5" x14ac:dyDescent="0.25">
      <c r="A41" s="21" t="s">
        <v>24</v>
      </c>
      <c r="B41" s="22" t="s">
        <v>25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f t="shared" si="6"/>
        <v>0</v>
      </c>
      <c r="R41" s="20">
        <v>40</v>
      </c>
    </row>
    <row r="42" spans="1:18" s="20" customFormat="1" ht="12.5" x14ac:dyDescent="0.25">
      <c r="A42" s="21" t="s">
        <v>26</v>
      </c>
      <c r="B42" s="22" t="s">
        <v>27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f t="shared" si="6"/>
        <v>0</v>
      </c>
      <c r="R42" s="20">
        <v>41</v>
      </c>
    </row>
    <row r="43" spans="1:18" s="20" customFormat="1" ht="25" x14ac:dyDescent="0.25">
      <c r="A43" s="21" t="s">
        <v>28</v>
      </c>
      <c r="B43" s="22" t="s">
        <v>29</v>
      </c>
      <c r="C43" s="13">
        <v>4500</v>
      </c>
      <c r="D43" s="13">
        <v>7500</v>
      </c>
      <c r="E43" s="13">
        <v>6000</v>
      </c>
      <c r="F43" s="13">
        <v>4500</v>
      </c>
      <c r="G43" s="13">
        <v>4500</v>
      </c>
      <c r="H43" s="13">
        <v>5500</v>
      </c>
      <c r="I43" s="13">
        <v>32920</v>
      </c>
      <c r="J43" s="13">
        <v>6500</v>
      </c>
      <c r="K43" s="13">
        <v>7000</v>
      </c>
      <c r="L43" s="13">
        <v>7000</v>
      </c>
      <c r="M43" s="13">
        <v>119500</v>
      </c>
      <c r="N43" s="13">
        <v>5000</v>
      </c>
      <c r="O43" s="13">
        <v>119500</v>
      </c>
      <c r="P43" s="13">
        <v>123500</v>
      </c>
      <c r="Q43" s="13">
        <f t="shared" si="6"/>
        <v>453420</v>
      </c>
      <c r="R43" s="20">
        <v>42</v>
      </c>
    </row>
    <row r="44" spans="1:18" s="20" customFormat="1" ht="12.5" x14ac:dyDescent="0.25">
      <c r="A44" s="21" t="s">
        <v>30</v>
      </c>
      <c r="B44" s="22" t="s">
        <v>31</v>
      </c>
      <c r="C44" s="13">
        <v>25200</v>
      </c>
      <c r="D44" s="13">
        <v>20300</v>
      </c>
      <c r="E44" s="13">
        <v>21000</v>
      </c>
      <c r="F44" s="13">
        <v>23000</v>
      </c>
      <c r="G44" s="13">
        <v>13000</v>
      </c>
      <c r="H44" s="13">
        <v>18200</v>
      </c>
      <c r="I44" s="13">
        <v>33500</v>
      </c>
      <c r="J44" s="13">
        <v>21000</v>
      </c>
      <c r="K44" s="13">
        <v>29900</v>
      </c>
      <c r="L44" s="13">
        <v>29000</v>
      </c>
      <c r="M44" s="13">
        <v>28700</v>
      </c>
      <c r="N44" s="13">
        <v>22400</v>
      </c>
      <c r="O44" s="13">
        <v>13000</v>
      </c>
      <c r="P44" s="13">
        <v>41000</v>
      </c>
      <c r="Q44" s="13">
        <f t="shared" si="6"/>
        <v>339200</v>
      </c>
      <c r="R44" s="20">
        <v>43</v>
      </c>
    </row>
    <row r="45" spans="1:18" s="20" customFormat="1" ht="12.5" x14ac:dyDescent="0.25">
      <c r="A45" s="21" t="s">
        <v>32</v>
      </c>
      <c r="B45" s="22" t="s">
        <v>33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f t="shared" si="6"/>
        <v>0</v>
      </c>
      <c r="R45" s="20">
        <v>44</v>
      </c>
    </row>
    <row r="46" spans="1:18" s="20" customFormat="1" ht="12.5" x14ac:dyDescent="0.25">
      <c r="A46" s="21" t="s">
        <v>34</v>
      </c>
      <c r="B46" s="22" t="s">
        <v>35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f t="shared" si="6"/>
        <v>0</v>
      </c>
      <c r="R46" s="20">
        <v>45</v>
      </c>
    </row>
    <row r="47" spans="1:18" s="20" customFormat="1" x14ac:dyDescent="0.3">
      <c r="A47" s="33" t="s">
        <v>41</v>
      </c>
      <c r="B47" s="24"/>
      <c r="C47" s="25">
        <f t="shared" ref="C47:O47" si="11">SUM(C41:C46)</f>
        <v>29700</v>
      </c>
      <c r="D47" s="26">
        <f t="shared" si="11"/>
        <v>27800</v>
      </c>
      <c r="E47" s="26">
        <f t="shared" si="11"/>
        <v>27000</v>
      </c>
      <c r="F47" s="26">
        <f t="shared" si="11"/>
        <v>27500</v>
      </c>
      <c r="G47" s="26">
        <f t="shared" si="11"/>
        <v>17500</v>
      </c>
      <c r="H47" s="26">
        <f t="shared" si="11"/>
        <v>23700</v>
      </c>
      <c r="I47" s="26">
        <f t="shared" si="11"/>
        <v>66420</v>
      </c>
      <c r="J47" s="26">
        <f t="shared" si="11"/>
        <v>27500</v>
      </c>
      <c r="K47" s="26">
        <f t="shared" si="11"/>
        <v>36900</v>
      </c>
      <c r="L47" s="26">
        <f t="shared" si="11"/>
        <v>36000</v>
      </c>
      <c r="M47" s="26">
        <f t="shared" si="11"/>
        <v>148200</v>
      </c>
      <c r="N47" s="26">
        <f t="shared" si="11"/>
        <v>27400</v>
      </c>
      <c r="O47" s="26">
        <f t="shared" si="11"/>
        <v>132500</v>
      </c>
      <c r="P47" s="26">
        <f t="shared" ref="P47" si="12">SUM(P41:P46)</f>
        <v>164500</v>
      </c>
      <c r="Q47" s="26">
        <f t="shared" si="6"/>
        <v>792620</v>
      </c>
      <c r="R47" s="20">
        <v>46</v>
      </c>
    </row>
    <row r="48" spans="1:18" s="20" customFormat="1" ht="1.9" customHeight="1" x14ac:dyDescent="0.3">
      <c r="A48" s="11"/>
      <c r="B48" s="19"/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>
        <f t="shared" si="6"/>
        <v>0</v>
      </c>
      <c r="R48" s="20">
        <v>47</v>
      </c>
    </row>
    <row r="49" spans="1:18" s="20" customFormat="1" ht="26" x14ac:dyDescent="0.3">
      <c r="A49" s="11" t="s">
        <v>42</v>
      </c>
      <c r="B49" s="19"/>
      <c r="C49" s="27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>
        <f t="shared" si="6"/>
        <v>0</v>
      </c>
      <c r="R49" s="20">
        <v>48</v>
      </c>
    </row>
    <row r="50" spans="1:18" s="20" customFormat="1" ht="12.5" x14ac:dyDescent="0.25">
      <c r="A50" s="21" t="s">
        <v>24</v>
      </c>
      <c r="B50" s="22" t="s">
        <v>25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f>ROUND(SUMIFS('DPS CD CW Info'!$K:$K,'DPS CD CW Info'!$A:$A,P$1,'DPS CD CW Info'!$F:$F,$R50),0)</f>
        <v>0</v>
      </c>
      <c r="Q50" s="13">
        <f t="shared" si="6"/>
        <v>0</v>
      </c>
      <c r="R50" s="20">
        <v>49</v>
      </c>
    </row>
    <row r="51" spans="1:18" s="20" customFormat="1" ht="12.5" x14ac:dyDescent="0.25">
      <c r="A51" s="21" t="s">
        <v>26</v>
      </c>
      <c r="B51" s="22" t="s">
        <v>27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f>ROUND(SUMIFS('DPS CD CW Info'!$K:$K,'DPS CD CW Info'!$A:$A,P$1,'DPS CD CW Info'!$F:$F,$R51),0)</f>
        <v>0</v>
      </c>
      <c r="Q51" s="13">
        <f t="shared" si="6"/>
        <v>0</v>
      </c>
      <c r="R51" s="20">
        <v>50</v>
      </c>
    </row>
    <row r="52" spans="1:18" s="20" customFormat="1" ht="25" x14ac:dyDescent="0.25">
      <c r="A52" s="21" t="s">
        <v>28</v>
      </c>
      <c r="B52" s="22" t="s">
        <v>29</v>
      </c>
      <c r="C52" s="13">
        <v>160593</v>
      </c>
      <c r="D52" s="13">
        <v>201362</v>
      </c>
      <c r="E52" s="13">
        <v>170014</v>
      </c>
      <c r="F52" s="13">
        <v>198014</v>
      </c>
      <c r="G52" s="13">
        <v>93298</v>
      </c>
      <c r="H52" s="13">
        <v>119332</v>
      </c>
      <c r="I52" s="13">
        <v>162035</v>
      </c>
      <c r="J52" s="13">
        <v>195197</v>
      </c>
      <c r="K52" s="13">
        <v>167611</v>
      </c>
      <c r="L52" s="13">
        <v>196129</v>
      </c>
      <c r="M52" s="13">
        <v>158112</v>
      </c>
      <c r="N52" s="13">
        <v>198755</v>
      </c>
      <c r="O52" s="13">
        <v>103478</v>
      </c>
      <c r="P52" s="13">
        <f>ROUND(SUMIFS('DPS CD CW Info'!$K:$K,'DPS CD CW Info'!$A:$A,P$1,'DPS CD CW Info'!$F:$F,$R52),0)</f>
        <v>158733</v>
      </c>
      <c r="Q52" s="13">
        <f t="shared" si="6"/>
        <v>2282663</v>
      </c>
      <c r="R52" s="20">
        <v>51</v>
      </c>
    </row>
    <row r="53" spans="1:18" s="20" customFormat="1" ht="12.5" x14ac:dyDescent="0.25">
      <c r="A53" s="21" t="s">
        <v>30</v>
      </c>
      <c r="B53" s="22" t="s">
        <v>31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f>ROUND(SUMIFS('DPS CD CW Info'!$K:$K,'DPS CD CW Info'!$A:$A,P$1,'DPS CD CW Info'!$F:$F,$R53),0)</f>
        <v>0</v>
      </c>
      <c r="Q53" s="13">
        <f t="shared" si="6"/>
        <v>0</v>
      </c>
      <c r="R53" s="20">
        <v>52</v>
      </c>
    </row>
    <row r="54" spans="1:18" s="20" customFormat="1" ht="12.5" x14ac:dyDescent="0.25">
      <c r="A54" s="21" t="s">
        <v>32</v>
      </c>
      <c r="B54" s="22" t="s">
        <v>33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f>ROUND(SUMIFS('DPS CD CW Info'!$K:$K,'DPS CD CW Info'!$A:$A,P$1,'DPS CD CW Info'!$F:$F,$R54),0)</f>
        <v>0</v>
      </c>
      <c r="Q54" s="13">
        <f t="shared" ref="Q54:Q85" si="13">C54+D54+E54+F54+M54+G54+H54+I54+J54+K54+L54+N54+O54+P54</f>
        <v>0</v>
      </c>
      <c r="R54" s="20">
        <v>53</v>
      </c>
    </row>
    <row r="55" spans="1:18" s="20" customFormat="1" ht="12.5" x14ac:dyDescent="0.25">
      <c r="A55" s="21" t="s">
        <v>34</v>
      </c>
      <c r="B55" s="22" t="s">
        <v>35</v>
      </c>
      <c r="C55" s="13">
        <v>1356</v>
      </c>
      <c r="D55" s="13">
        <v>1695</v>
      </c>
      <c r="E55" s="13">
        <v>1431</v>
      </c>
      <c r="F55" s="13">
        <v>1617</v>
      </c>
      <c r="G55" s="13">
        <v>780</v>
      </c>
      <c r="H55" s="13">
        <v>975</v>
      </c>
      <c r="I55" s="13">
        <v>1365</v>
      </c>
      <c r="J55" s="13">
        <v>1647</v>
      </c>
      <c r="K55" s="13">
        <v>1407</v>
      </c>
      <c r="L55" s="13">
        <v>1632</v>
      </c>
      <c r="M55" s="13">
        <v>1308</v>
      </c>
      <c r="N55" s="13">
        <v>1650</v>
      </c>
      <c r="O55" s="13">
        <v>0</v>
      </c>
      <c r="P55" s="13">
        <f>ROUND(SUMIFS('DPS CD CW Info'!$K:$K,'DPS CD CW Info'!$A:$A,P$1,'DPS CD CW Info'!$F:$F,$R55),0)</f>
        <v>1350</v>
      </c>
      <c r="Q55" s="13">
        <f t="shared" si="13"/>
        <v>18213</v>
      </c>
      <c r="R55" s="20">
        <v>54</v>
      </c>
    </row>
    <row r="56" spans="1:18" s="20" customFormat="1" x14ac:dyDescent="0.3">
      <c r="A56" s="33" t="s">
        <v>43</v>
      </c>
      <c r="B56" s="24"/>
      <c r="C56" s="25">
        <v>161949</v>
      </c>
      <c r="D56" s="26">
        <v>203057</v>
      </c>
      <c r="E56" s="26">
        <v>171445</v>
      </c>
      <c r="F56" s="26">
        <v>199631</v>
      </c>
      <c r="G56" s="26">
        <v>94078</v>
      </c>
      <c r="H56" s="26">
        <v>120307</v>
      </c>
      <c r="I56" s="26">
        <v>163400</v>
      </c>
      <c r="J56" s="26">
        <v>196844</v>
      </c>
      <c r="K56" s="26">
        <v>169018</v>
      </c>
      <c r="L56" s="26">
        <v>197761</v>
      </c>
      <c r="M56" s="26">
        <v>159420</v>
      </c>
      <c r="N56" s="26">
        <v>200405</v>
      </c>
      <c r="O56" s="26">
        <v>103478</v>
      </c>
      <c r="P56" s="26">
        <f t="shared" ref="P56" si="14">SUM(P50:P55)</f>
        <v>160083</v>
      </c>
      <c r="Q56" s="26">
        <f t="shared" si="13"/>
        <v>2300876</v>
      </c>
      <c r="R56" s="20">
        <v>55</v>
      </c>
    </row>
    <row r="57" spans="1:18" s="20" customFormat="1" ht="1.9" customHeight="1" x14ac:dyDescent="0.3">
      <c r="A57" s="11"/>
      <c r="B57" s="19"/>
      <c r="C57" s="27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>
        <f t="shared" si="13"/>
        <v>0</v>
      </c>
      <c r="R57" s="20">
        <v>56</v>
      </c>
    </row>
    <row r="58" spans="1:18" s="20" customFormat="1" x14ac:dyDescent="0.3">
      <c r="A58" s="11" t="s">
        <v>44</v>
      </c>
      <c r="B58" s="19"/>
      <c r="C58" s="27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>
        <f t="shared" si="13"/>
        <v>0</v>
      </c>
      <c r="R58" s="20">
        <v>57</v>
      </c>
    </row>
    <row r="59" spans="1:18" s="20" customFormat="1" ht="12.5" x14ac:dyDescent="0.25">
      <c r="A59" s="21" t="s">
        <v>24</v>
      </c>
      <c r="B59" s="22" t="s">
        <v>25</v>
      </c>
      <c r="C59" s="13">
        <v>898691</v>
      </c>
      <c r="D59" s="13">
        <v>1224900</v>
      </c>
      <c r="E59" s="13">
        <v>987157</v>
      </c>
      <c r="F59" s="13">
        <v>1174993</v>
      </c>
      <c r="G59" s="13">
        <v>781699</v>
      </c>
      <c r="H59" s="13">
        <v>843404</v>
      </c>
      <c r="I59" s="13">
        <v>1062386</v>
      </c>
      <c r="J59" s="13">
        <v>1199367</v>
      </c>
      <c r="K59" s="13">
        <v>685820</v>
      </c>
      <c r="L59" s="13">
        <v>1116658</v>
      </c>
      <c r="M59" s="13">
        <v>921334</v>
      </c>
      <c r="N59" s="13">
        <v>1244726</v>
      </c>
      <c r="O59" s="13">
        <v>652308</v>
      </c>
      <c r="P59" s="13">
        <f>ROUND(SUMIFS('DPS CD CW Info'!$K:$K,'DPS CD CW Info'!$A:$A,P$1,'DPS CD CW Info'!$F:$F,$R59),0)</f>
        <v>931330</v>
      </c>
      <c r="Q59" s="13">
        <f t="shared" si="13"/>
        <v>13724773</v>
      </c>
      <c r="R59" s="20">
        <v>58</v>
      </c>
    </row>
    <row r="60" spans="1:18" s="20" customFormat="1" ht="12.5" x14ac:dyDescent="0.25">
      <c r="A60" s="21" t="s">
        <v>26</v>
      </c>
      <c r="B60" s="22" t="s">
        <v>27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f>ROUND(SUMIFS('DPS CD CW Info'!$K:$K,'DPS CD CW Info'!$A:$A,P$1,'DPS CD CW Info'!$F:$F,$R60),0)</f>
        <v>0</v>
      </c>
      <c r="Q60" s="13">
        <f t="shared" si="13"/>
        <v>0</v>
      </c>
      <c r="R60" s="20">
        <v>59</v>
      </c>
    </row>
    <row r="61" spans="1:18" s="20" customFormat="1" ht="25" x14ac:dyDescent="0.25">
      <c r="A61" s="21" t="s">
        <v>28</v>
      </c>
      <c r="B61" s="22" t="s">
        <v>29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f>ROUND(SUMIFS('DPS CD CW Info'!$K:$K,'DPS CD CW Info'!$A:$A,P$1,'DPS CD CW Info'!$F:$F,$R61),0)</f>
        <v>0</v>
      </c>
      <c r="Q61" s="13">
        <f t="shared" si="13"/>
        <v>0</v>
      </c>
      <c r="R61" s="20">
        <v>60</v>
      </c>
    </row>
    <row r="62" spans="1:18" s="20" customFormat="1" ht="12.5" x14ac:dyDescent="0.25">
      <c r="A62" s="21" t="s">
        <v>30</v>
      </c>
      <c r="B62" s="22" t="s">
        <v>31</v>
      </c>
      <c r="C62" s="13">
        <v>11000</v>
      </c>
      <c r="D62" s="13">
        <v>9500</v>
      </c>
      <c r="E62" s="13">
        <v>6330</v>
      </c>
      <c r="F62" s="13">
        <v>14000</v>
      </c>
      <c r="G62" s="13">
        <v>5000</v>
      </c>
      <c r="H62" s="13">
        <v>7000</v>
      </c>
      <c r="I62" s="13">
        <v>10000</v>
      </c>
      <c r="J62" s="13">
        <v>11000</v>
      </c>
      <c r="K62" s="13">
        <v>10525</v>
      </c>
      <c r="L62" s="13">
        <v>10500</v>
      </c>
      <c r="M62" s="13">
        <v>15000</v>
      </c>
      <c r="N62" s="13">
        <v>15000</v>
      </c>
      <c r="O62" s="13">
        <v>4000</v>
      </c>
      <c r="P62" s="13">
        <f>ROUND(SUMIFS('DPS CD CW Info'!$K:$K,'DPS CD CW Info'!$A:$A,P$1,'DPS CD CW Info'!$F:$F,$R62),0)</f>
        <v>10000</v>
      </c>
      <c r="Q62" s="13">
        <f t="shared" si="13"/>
        <v>138855</v>
      </c>
      <c r="R62" s="20">
        <v>61</v>
      </c>
    </row>
    <row r="63" spans="1:18" s="20" customFormat="1" ht="12.5" x14ac:dyDescent="0.25">
      <c r="A63" s="21" t="s">
        <v>32</v>
      </c>
      <c r="B63" s="22" t="s">
        <v>33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f>ROUND(SUMIFS('DPS CD CW Info'!$K:$K,'DPS CD CW Info'!$A:$A,P$1,'DPS CD CW Info'!$F:$F,$R63),0)</f>
        <v>0</v>
      </c>
      <c r="Q63" s="13">
        <f t="shared" si="13"/>
        <v>0</v>
      </c>
      <c r="R63" s="20">
        <v>62</v>
      </c>
    </row>
    <row r="64" spans="1:18" s="20" customFormat="1" ht="12.5" x14ac:dyDescent="0.25">
      <c r="A64" s="21" t="s">
        <v>34</v>
      </c>
      <c r="B64" s="22" t="s">
        <v>35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f>ROUND(SUMIFS('DPS CD CW Info'!$K:$K,'DPS CD CW Info'!$A:$A,P$1,'DPS CD CW Info'!$F:$F,$R64),0)</f>
        <v>0</v>
      </c>
      <c r="Q64" s="13">
        <f t="shared" si="13"/>
        <v>0</v>
      </c>
      <c r="R64" s="20">
        <v>63</v>
      </c>
    </row>
    <row r="65" spans="1:18" s="20" customFormat="1" x14ac:dyDescent="0.3">
      <c r="A65" s="33" t="s">
        <v>43</v>
      </c>
      <c r="B65" s="24"/>
      <c r="C65" s="25">
        <v>909691</v>
      </c>
      <c r="D65" s="26">
        <v>1234400</v>
      </c>
      <c r="E65" s="26">
        <v>993487</v>
      </c>
      <c r="F65" s="26">
        <v>1188993</v>
      </c>
      <c r="G65" s="26">
        <v>786699</v>
      </c>
      <c r="H65" s="26">
        <v>850404</v>
      </c>
      <c r="I65" s="26">
        <v>1072386</v>
      </c>
      <c r="J65" s="26">
        <v>1210367</v>
      </c>
      <c r="K65" s="26">
        <v>696345</v>
      </c>
      <c r="L65" s="26">
        <v>1127158</v>
      </c>
      <c r="M65" s="26">
        <v>936334</v>
      </c>
      <c r="N65" s="26">
        <v>1259726</v>
      </c>
      <c r="O65" s="26">
        <v>656308</v>
      </c>
      <c r="P65" s="26">
        <f t="shared" ref="P65" si="15">SUM(P59:P64)</f>
        <v>941330</v>
      </c>
      <c r="Q65" s="26">
        <f t="shared" si="13"/>
        <v>13863628</v>
      </c>
      <c r="R65" s="20">
        <v>64</v>
      </c>
    </row>
    <row r="66" spans="1:18" s="20" customFormat="1" ht="1.9" customHeight="1" x14ac:dyDescent="0.3">
      <c r="A66" s="11"/>
      <c r="B66" s="19"/>
      <c r="C66" s="27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>
        <f t="shared" si="13"/>
        <v>0</v>
      </c>
      <c r="R66" s="20">
        <v>65</v>
      </c>
    </row>
    <row r="67" spans="1:18" s="20" customFormat="1" ht="26" x14ac:dyDescent="0.3">
      <c r="A67" s="11" t="s">
        <v>45</v>
      </c>
      <c r="B67" s="19"/>
      <c r="C67" s="27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>
        <f t="shared" si="13"/>
        <v>0</v>
      </c>
      <c r="R67" s="20">
        <v>66</v>
      </c>
    </row>
    <row r="68" spans="1:18" s="20" customFormat="1" ht="12.5" x14ac:dyDescent="0.25">
      <c r="A68" s="21" t="s">
        <v>24</v>
      </c>
      <c r="B68" s="22" t="s">
        <v>25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f>ROUND(SUMIFS('DPS CD CW Info'!$K:$K,'DPS CD CW Info'!$A:$A,P$1,'DPS CD CW Info'!$F:$F,$R68),0)</f>
        <v>0</v>
      </c>
      <c r="Q68" s="13">
        <f t="shared" si="13"/>
        <v>0</v>
      </c>
      <c r="R68" s="20">
        <v>67</v>
      </c>
    </row>
    <row r="69" spans="1:18" s="20" customFormat="1" ht="12.5" x14ac:dyDescent="0.25">
      <c r="A69" s="21" t="s">
        <v>26</v>
      </c>
      <c r="B69" s="22" t="s">
        <v>27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f>ROUND(SUMIFS('DPS CD CW Info'!$K:$K,'DPS CD CW Info'!$A:$A,P$1,'DPS CD CW Info'!$F:$F,$R69),0)</f>
        <v>0</v>
      </c>
      <c r="Q69" s="13">
        <f t="shared" si="13"/>
        <v>0</v>
      </c>
      <c r="R69" s="20">
        <v>68</v>
      </c>
    </row>
    <row r="70" spans="1:18" s="20" customFormat="1" ht="25" x14ac:dyDescent="0.25">
      <c r="A70" s="21" t="s">
        <v>28</v>
      </c>
      <c r="B70" s="22" t="s">
        <v>29</v>
      </c>
      <c r="C70" s="13">
        <v>1356</v>
      </c>
      <c r="D70" s="13">
        <v>1656</v>
      </c>
      <c r="E70" s="13">
        <v>1438</v>
      </c>
      <c r="F70" s="13">
        <v>1617</v>
      </c>
      <c r="G70" s="13">
        <v>796</v>
      </c>
      <c r="H70" s="13">
        <v>975</v>
      </c>
      <c r="I70" s="13">
        <v>1392</v>
      </c>
      <c r="J70" s="13">
        <v>1647</v>
      </c>
      <c r="K70" s="13">
        <v>1423</v>
      </c>
      <c r="L70" s="13">
        <v>1632</v>
      </c>
      <c r="M70" s="13">
        <v>1334</v>
      </c>
      <c r="N70" s="13">
        <v>1650</v>
      </c>
      <c r="O70" s="13">
        <v>0</v>
      </c>
      <c r="P70" s="13">
        <f>ROUND(SUMIFS('DPS CD CW Info'!$K:$K,'DPS CD CW Info'!$A:$A,P$1,'DPS CD CW Info'!$F:$F,$R70),0)</f>
        <v>1377</v>
      </c>
      <c r="Q70" s="13">
        <f t="shared" si="13"/>
        <v>18293</v>
      </c>
      <c r="R70" s="20">
        <v>69</v>
      </c>
    </row>
    <row r="71" spans="1:18" s="20" customFormat="1" ht="12.5" x14ac:dyDescent="0.25">
      <c r="A71" s="21" t="s">
        <v>30</v>
      </c>
      <c r="B71" s="22" t="s">
        <v>31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f>ROUND(SUMIFS('DPS CD CW Info'!$K:$K,'DPS CD CW Info'!$A:$A,P$1,'DPS CD CW Info'!$F:$F,$R71),0)</f>
        <v>0</v>
      </c>
      <c r="Q71" s="13">
        <f t="shared" si="13"/>
        <v>0</v>
      </c>
      <c r="R71" s="20">
        <v>70</v>
      </c>
    </row>
    <row r="72" spans="1:18" s="20" customFormat="1" ht="12.5" x14ac:dyDescent="0.25">
      <c r="A72" s="21" t="s">
        <v>32</v>
      </c>
      <c r="B72" s="22" t="s">
        <v>33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f>ROUND(SUMIFS('DPS CD CW Info'!$K:$K,'DPS CD CW Info'!$A:$A,P$1,'DPS CD CW Info'!$F:$F,$R72),0)</f>
        <v>0</v>
      </c>
      <c r="Q72" s="13">
        <f t="shared" si="13"/>
        <v>0</v>
      </c>
      <c r="R72" s="20">
        <v>71</v>
      </c>
    </row>
    <row r="73" spans="1:18" s="20" customFormat="1" ht="12.5" x14ac:dyDescent="0.25">
      <c r="A73" s="21" t="s">
        <v>34</v>
      </c>
      <c r="B73" s="22" t="s">
        <v>35</v>
      </c>
      <c r="C73" s="13">
        <v>826698</v>
      </c>
      <c r="D73" s="13">
        <v>1062516</v>
      </c>
      <c r="E73" s="13">
        <v>882890</v>
      </c>
      <c r="F73" s="13">
        <v>1065373</v>
      </c>
      <c r="G73" s="13">
        <v>504132</v>
      </c>
      <c r="H73" s="13">
        <v>663610</v>
      </c>
      <c r="I73" s="13">
        <v>870333</v>
      </c>
      <c r="J73" s="13">
        <v>1067990</v>
      </c>
      <c r="K73" s="13">
        <v>826122</v>
      </c>
      <c r="L73" s="13">
        <v>987648</v>
      </c>
      <c r="M73" s="13">
        <v>816162</v>
      </c>
      <c r="N73" s="13">
        <v>1043281</v>
      </c>
      <c r="O73" s="13">
        <v>536640</v>
      </c>
      <c r="P73" s="13">
        <f>ROUND(SUMIFS('DPS CD CW Info'!$K:$K,'DPS CD CW Info'!$A:$A,P$1,'DPS CD CW Info'!$F:$F,$R73),0)</f>
        <v>839179</v>
      </c>
      <c r="Q73" s="13">
        <f t="shared" si="13"/>
        <v>11992574</v>
      </c>
      <c r="R73" s="20">
        <v>72</v>
      </c>
    </row>
    <row r="74" spans="1:18" s="20" customFormat="1" x14ac:dyDescent="0.3">
      <c r="A74" s="33" t="s">
        <v>46</v>
      </c>
      <c r="B74" s="24"/>
      <c r="C74" s="25">
        <v>828054</v>
      </c>
      <c r="D74" s="26">
        <v>1064172</v>
      </c>
      <c r="E74" s="26">
        <v>884328</v>
      </c>
      <c r="F74" s="26">
        <v>1066990</v>
      </c>
      <c r="G74" s="26">
        <v>504928</v>
      </c>
      <c r="H74" s="26">
        <v>664585</v>
      </c>
      <c r="I74" s="26">
        <v>871725</v>
      </c>
      <c r="J74" s="26">
        <v>1069637</v>
      </c>
      <c r="K74" s="26">
        <v>827545</v>
      </c>
      <c r="L74" s="26">
        <v>989280</v>
      </c>
      <c r="M74" s="26">
        <v>817496</v>
      </c>
      <c r="N74" s="26">
        <v>1044931</v>
      </c>
      <c r="O74" s="26">
        <v>536640</v>
      </c>
      <c r="P74" s="26">
        <f t="shared" ref="P74" si="16">SUM(P68:P73)</f>
        <v>840556</v>
      </c>
      <c r="Q74" s="26">
        <f t="shared" si="13"/>
        <v>12010867</v>
      </c>
      <c r="R74" s="20">
        <v>73</v>
      </c>
    </row>
    <row r="75" spans="1:18" s="20" customFormat="1" x14ac:dyDescent="0.3">
      <c r="A75" s="11" t="s">
        <v>47</v>
      </c>
      <c r="B75" s="19"/>
      <c r="C75" s="27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>
        <f t="shared" si="13"/>
        <v>0</v>
      </c>
      <c r="R75" s="20">
        <v>74</v>
      </c>
    </row>
    <row r="76" spans="1:18" s="20" customFormat="1" ht="12.5" x14ac:dyDescent="0.25">
      <c r="A76" s="21" t="s">
        <v>24</v>
      </c>
      <c r="B76" s="22" t="s">
        <v>25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f>ROUND(SUMIFS('DPS CD CW Info'!$K:$K,'DPS CD CW Info'!$A:$A,P$1,'DPS CD CW Info'!$F:$F,$R76),0)</f>
        <v>0</v>
      </c>
      <c r="Q76" s="13">
        <f t="shared" si="13"/>
        <v>0</v>
      </c>
      <c r="R76" s="20">
        <v>75</v>
      </c>
    </row>
    <row r="77" spans="1:18" s="20" customFormat="1" ht="12.5" x14ac:dyDescent="0.25">
      <c r="A77" s="21" t="s">
        <v>26</v>
      </c>
      <c r="B77" s="22" t="s">
        <v>27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f>ROUND(SUMIFS('DPS CD CW Info'!$K:$K,'DPS CD CW Info'!$A:$A,P$1,'DPS CD CW Info'!$F:$F,$R77),0)</f>
        <v>0</v>
      </c>
      <c r="Q77" s="13">
        <f t="shared" si="13"/>
        <v>0</v>
      </c>
      <c r="R77" s="20">
        <v>76</v>
      </c>
    </row>
    <row r="78" spans="1:18" s="20" customFormat="1" ht="25" x14ac:dyDescent="0.25">
      <c r="A78" s="21" t="s">
        <v>28</v>
      </c>
      <c r="B78" s="22" t="s">
        <v>29</v>
      </c>
      <c r="C78" s="13">
        <v>383608</v>
      </c>
      <c r="D78" s="13">
        <v>479510</v>
      </c>
      <c r="E78" s="13">
        <v>439920</v>
      </c>
      <c r="F78" s="13">
        <v>521454</v>
      </c>
      <c r="G78" s="13">
        <v>220659</v>
      </c>
      <c r="H78" s="13">
        <v>286857</v>
      </c>
      <c r="I78" s="13">
        <v>386154</v>
      </c>
      <c r="J78" s="13">
        <v>465931</v>
      </c>
      <c r="K78" s="13">
        <v>398036</v>
      </c>
      <c r="L78" s="13">
        <v>466780</v>
      </c>
      <c r="M78" s="13">
        <v>376818</v>
      </c>
      <c r="N78" s="13">
        <v>516335</v>
      </c>
      <c r="O78" s="13">
        <v>0</v>
      </c>
      <c r="P78" s="13">
        <f>ROUND(SUMIFS('DPS CD CW Info'!$K:$K,'DPS CD CW Info'!$A:$A,P$1,'DPS CD CW Info'!$F:$F,$R78),0)</f>
        <v>0</v>
      </c>
      <c r="Q78" s="13">
        <f t="shared" si="13"/>
        <v>4942062</v>
      </c>
      <c r="R78" s="20">
        <v>77</v>
      </c>
    </row>
    <row r="79" spans="1:18" s="20" customFormat="1" ht="12.5" x14ac:dyDescent="0.25">
      <c r="A79" s="21" t="s">
        <v>30</v>
      </c>
      <c r="B79" s="22" t="s">
        <v>31</v>
      </c>
      <c r="C79" s="13">
        <v>21150</v>
      </c>
      <c r="D79" s="13">
        <v>25470</v>
      </c>
      <c r="E79" s="13">
        <v>21420</v>
      </c>
      <c r="F79" s="13">
        <v>25020</v>
      </c>
      <c r="G79" s="13">
        <v>12150</v>
      </c>
      <c r="H79" s="13">
        <v>15840</v>
      </c>
      <c r="I79" s="13">
        <v>21825</v>
      </c>
      <c r="J79" s="13">
        <v>25425</v>
      </c>
      <c r="K79" s="13">
        <v>21465</v>
      </c>
      <c r="L79" s="13">
        <v>24750</v>
      </c>
      <c r="M79" s="13">
        <v>20070</v>
      </c>
      <c r="N79" s="13">
        <v>24480</v>
      </c>
      <c r="O79" s="13">
        <v>170000</v>
      </c>
      <c r="P79" s="13">
        <f>ROUND(SUMIFS('DPS CD CW Info'!$K:$K,'DPS CD CW Info'!$A:$A,P$1,'DPS CD CW Info'!$F:$F,$R79),0)</f>
        <v>0</v>
      </c>
      <c r="Q79" s="13">
        <f t="shared" si="13"/>
        <v>429065</v>
      </c>
      <c r="R79" s="20">
        <v>78</v>
      </c>
    </row>
    <row r="80" spans="1:18" s="20" customFormat="1" ht="12.5" x14ac:dyDescent="0.25">
      <c r="A80" s="21" t="s">
        <v>32</v>
      </c>
      <c r="B80" s="22" t="s">
        <v>33</v>
      </c>
      <c r="C80" s="13">
        <v>6500</v>
      </c>
      <c r="D80" s="13">
        <v>6500</v>
      </c>
      <c r="E80" s="13">
        <v>6000</v>
      </c>
      <c r="F80" s="13">
        <v>11500</v>
      </c>
      <c r="G80" s="13">
        <v>5500</v>
      </c>
      <c r="H80" s="13">
        <v>8100</v>
      </c>
      <c r="I80" s="13">
        <v>5500</v>
      </c>
      <c r="J80" s="13">
        <v>5500</v>
      </c>
      <c r="K80" s="13">
        <v>7000</v>
      </c>
      <c r="L80" s="13">
        <v>6000</v>
      </c>
      <c r="M80" s="13">
        <v>6500</v>
      </c>
      <c r="N80" s="13">
        <v>7000</v>
      </c>
      <c r="O80" s="13">
        <v>1213754</v>
      </c>
      <c r="P80" s="13">
        <f>ROUND(SUMIFS('DPS CD CW Info'!$K:$K,'DPS CD CW Info'!$A:$A,P$1,'DPS CD CW Info'!$F:$F,$R80),0)</f>
        <v>6000</v>
      </c>
      <c r="Q80" s="13">
        <f t="shared" si="13"/>
        <v>1301354</v>
      </c>
      <c r="R80" s="20">
        <v>79</v>
      </c>
    </row>
    <row r="81" spans="1:18" s="20" customFormat="1" ht="12.5" x14ac:dyDescent="0.25">
      <c r="A81" s="21" t="s">
        <v>34</v>
      </c>
      <c r="B81" s="22" t="s">
        <v>35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f>ROUND(SUMIFS('DPS CD CW Info'!$K:$K,'DPS CD CW Info'!$A:$A,P$1,'DPS CD CW Info'!$F:$F,$R81),0)</f>
        <v>0</v>
      </c>
      <c r="Q81" s="13">
        <f t="shared" si="13"/>
        <v>0</v>
      </c>
      <c r="R81" s="20">
        <v>80</v>
      </c>
    </row>
    <row r="82" spans="1:18" s="20" customFormat="1" x14ac:dyDescent="0.3">
      <c r="A82" s="33" t="s">
        <v>48</v>
      </c>
      <c r="B82" s="24"/>
      <c r="C82" s="25">
        <v>411258</v>
      </c>
      <c r="D82" s="26">
        <v>511480</v>
      </c>
      <c r="E82" s="26">
        <v>467340</v>
      </c>
      <c r="F82" s="26">
        <v>557974</v>
      </c>
      <c r="G82" s="26">
        <v>238309</v>
      </c>
      <c r="H82" s="26">
        <v>310797</v>
      </c>
      <c r="I82" s="26">
        <v>413479</v>
      </c>
      <c r="J82" s="26">
        <v>496856</v>
      </c>
      <c r="K82" s="26">
        <v>426501</v>
      </c>
      <c r="L82" s="26">
        <v>497530</v>
      </c>
      <c r="M82" s="26">
        <v>403388</v>
      </c>
      <c r="N82" s="26">
        <v>547815</v>
      </c>
      <c r="O82" s="26">
        <v>1383754</v>
      </c>
      <c r="P82" s="26">
        <f t="shared" ref="P82" si="17">SUM(P76:P81)</f>
        <v>6000</v>
      </c>
      <c r="Q82" s="26">
        <f t="shared" si="13"/>
        <v>6672481</v>
      </c>
      <c r="R82" s="20">
        <v>81</v>
      </c>
    </row>
    <row r="83" spans="1:18" s="20" customFormat="1" ht="1.9" customHeight="1" x14ac:dyDescent="0.3">
      <c r="A83" s="11"/>
      <c r="B83" s="19"/>
      <c r="C83" s="27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>
        <f t="shared" si="13"/>
        <v>0</v>
      </c>
      <c r="R83" s="20">
        <v>82</v>
      </c>
    </row>
    <row r="84" spans="1:18" s="20" customFormat="1" x14ac:dyDescent="0.3">
      <c r="A84" s="11" t="s">
        <v>49</v>
      </c>
      <c r="B84" s="19"/>
      <c r="C84" s="27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>
        <f t="shared" si="13"/>
        <v>0</v>
      </c>
      <c r="R84" s="20">
        <v>83</v>
      </c>
    </row>
    <row r="85" spans="1:18" s="20" customFormat="1" ht="12.5" x14ac:dyDescent="0.25">
      <c r="A85" s="21" t="s">
        <v>24</v>
      </c>
      <c r="B85" s="22" t="s">
        <v>25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f>ROUND(SUMIFS('DPS CD CW Info'!$K:$K,'DPS CD CW Info'!$A:$A,P$1,'DPS CD CW Info'!$F:$F,$R85),0)</f>
        <v>0</v>
      </c>
      <c r="Q85" s="13">
        <f t="shared" si="13"/>
        <v>0</v>
      </c>
      <c r="R85" s="20">
        <v>84</v>
      </c>
    </row>
    <row r="86" spans="1:18" s="20" customFormat="1" ht="12.5" x14ac:dyDescent="0.25">
      <c r="A86" s="21" t="s">
        <v>26</v>
      </c>
      <c r="B86" s="22" t="s">
        <v>27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f>ROUND(SUMIFS('DPS CD CW Info'!$K:$K,'DPS CD CW Info'!$A:$A,P$1,'DPS CD CW Info'!$F:$F,$R86),0)</f>
        <v>0</v>
      </c>
      <c r="Q86" s="13">
        <f t="shared" ref="Q86:Q117" si="18">C86+D86+E86+F86+M86+G86+H86+I86+J86+K86+L86+N86+O86+P86</f>
        <v>0</v>
      </c>
      <c r="R86" s="20">
        <v>85</v>
      </c>
    </row>
    <row r="87" spans="1:18" s="20" customFormat="1" ht="25" x14ac:dyDescent="0.25">
      <c r="A87" s="21" t="s">
        <v>28</v>
      </c>
      <c r="B87" s="22" t="s">
        <v>29</v>
      </c>
      <c r="C87" s="13">
        <v>92014</v>
      </c>
      <c r="D87" s="13">
        <v>16739</v>
      </c>
      <c r="E87" s="13">
        <v>96586</v>
      </c>
      <c r="F87" s="13">
        <v>108255</v>
      </c>
      <c r="G87" s="13">
        <v>60825</v>
      </c>
      <c r="H87" s="13">
        <v>71875</v>
      </c>
      <c r="I87" s="13">
        <v>93975</v>
      </c>
      <c r="J87" s="13">
        <v>16625</v>
      </c>
      <c r="K87" s="13">
        <v>35</v>
      </c>
      <c r="L87" s="13">
        <v>0</v>
      </c>
      <c r="M87" s="13">
        <v>89725</v>
      </c>
      <c r="N87" s="13">
        <v>16625</v>
      </c>
      <c r="O87" s="13">
        <v>1012397</v>
      </c>
      <c r="P87" s="13">
        <f>ROUND(SUMIFS('DPS CD CW Info'!$K:$K,'DPS CD CW Info'!$A:$A,P$1,'DPS CD CW Info'!$F:$F,$R87),0)</f>
        <v>93125</v>
      </c>
      <c r="Q87" s="13">
        <f t="shared" si="18"/>
        <v>1768801</v>
      </c>
      <c r="R87" s="20">
        <v>86</v>
      </c>
    </row>
    <row r="88" spans="1:18" s="20" customFormat="1" ht="12.5" x14ac:dyDescent="0.25">
      <c r="A88" s="21" t="s">
        <v>30</v>
      </c>
      <c r="B88" s="22" t="s">
        <v>31</v>
      </c>
      <c r="C88" s="13">
        <v>500</v>
      </c>
      <c r="D88" s="13">
        <v>2000</v>
      </c>
      <c r="E88" s="13">
        <v>1500</v>
      </c>
      <c r="F88" s="13">
        <v>2000</v>
      </c>
      <c r="G88" s="13">
        <v>500</v>
      </c>
      <c r="H88" s="13">
        <v>1000</v>
      </c>
      <c r="I88" s="13">
        <v>500</v>
      </c>
      <c r="J88" s="13">
        <v>1800</v>
      </c>
      <c r="K88" s="13">
        <v>1000</v>
      </c>
      <c r="L88" s="13">
        <v>1000</v>
      </c>
      <c r="M88" s="13">
        <v>650</v>
      </c>
      <c r="N88" s="13">
        <v>2000</v>
      </c>
      <c r="O88" s="13">
        <v>1500</v>
      </c>
      <c r="P88" s="13">
        <f>ROUND(SUMIFS('DPS CD CW Info'!$K:$K,'DPS CD CW Info'!$A:$A,P$1,'DPS CD CW Info'!$F:$F,$R88),0)</f>
        <v>900</v>
      </c>
      <c r="Q88" s="13">
        <f t="shared" si="18"/>
        <v>16850</v>
      </c>
      <c r="R88" s="20">
        <v>87</v>
      </c>
    </row>
    <row r="89" spans="1:18" s="20" customFormat="1" ht="12.5" x14ac:dyDescent="0.25">
      <c r="A89" s="21" t="s">
        <v>32</v>
      </c>
      <c r="B89" s="22" t="s">
        <v>33</v>
      </c>
      <c r="C89" s="13">
        <v>1800</v>
      </c>
      <c r="D89" s="13">
        <v>1800</v>
      </c>
      <c r="E89" s="13">
        <v>1800</v>
      </c>
      <c r="F89" s="13">
        <v>1800</v>
      </c>
      <c r="G89" s="13">
        <v>1800</v>
      </c>
      <c r="H89" s="13">
        <v>1800</v>
      </c>
      <c r="I89" s="13">
        <v>1800</v>
      </c>
      <c r="J89" s="13">
        <v>1800</v>
      </c>
      <c r="K89" s="13">
        <v>1800</v>
      </c>
      <c r="L89" s="13">
        <v>1800</v>
      </c>
      <c r="M89" s="13">
        <v>1800</v>
      </c>
      <c r="N89" s="13">
        <v>1800</v>
      </c>
      <c r="O89" s="13">
        <v>0</v>
      </c>
      <c r="P89" s="13">
        <f>ROUND(SUMIFS('DPS CD CW Info'!$K:$K,'DPS CD CW Info'!$A:$A,P$1,'DPS CD CW Info'!$F:$F,$R89),0)</f>
        <v>1800</v>
      </c>
      <c r="Q89" s="13">
        <f t="shared" si="18"/>
        <v>23400</v>
      </c>
      <c r="R89" s="20">
        <v>88</v>
      </c>
    </row>
    <row r="90" spans="1:18" s="20" customFormat="1" ht="12.5" x14ac:dyDescent="0.25">
      <c r="A90" s="21" t="s">
        <v>34</v>
      </c>
      <c r="B90" s="22" t="s">
        <v>35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f>ROUND(SUMIFS('DPS CD CW Info'!$K:$K,'DPS CD CW Info'!$A:$A,P$1,'DPS CD CW Info'!$F:$F,$R90),0)</f>
        <v>0</v>
      </c>
      <c r="Q90" s="13">
        <f t="shared" si="18"/>
        <v>0</v>
      </c>
      <c r="R90" s="20">
        <v>89</v>
      </c>
    </row>
    <row r="91" spans="1:18" s="20" customFormat="1" x14ac:dyDescent="0.3">
      <c r="A91" s="33" t="s">
        <v>50</v>
      </c>
      <c r="B91" s="24"/>
      <c r="C91" s="25">
        <v>94314</v>
      </c>
      <c r="D91" s="26">
        <v>20539</v>
      </c>
      <c r="E91" s="26">
        <v>99886</v>
      </c>
      <c r="F91" s="26">
        <v>112055</v>
      </c>
      <c r="G91" s="26">
        <v>63125</v>
      </c>
      <c r="H91" s="26">
        <v>74675</v>
      </c>
      <c r="I91" s="26">
        <v>96275</v>
      </c>
      <c r="J91" s="26">
        <v>20225</v>
      </c>
      <c r="K91" s="26">
        <v>2835</v>
      </c>
      <c r="L91" s="26">
        <v>2800</v>
      </c>
      <c r="M91" s="26">
        <v>92175</v>
      </c>
      <c r="N91" s="26">
        <v>20425</v>
      </c>
      <c r="O91" s="26">
        <v>1013897</v>
      </c>
      <c r="P91" s="26">
        <f t="shared" ref="P91" si="19">SUM(P85:P90)</f>
        <v>95825</v>
      </c>
      <c r="Q91" s="26">
        <f t="shared" si="18"/>
        <v>1809051</v>
      </c>
      <c r="R91" s="20">
        <v>90</v>
      </c>
    </row>
    <row r="92" spans="1:18" s="20" customFormat="1" ht="1.9" customHeight="1" x14ac:dyDescent="0.3">
      <c r="A92" s="11"/>
      <c r="B92" s="19"/>
      <c r="C92" s="27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>
        <f t="shared" si="18"/>
        <v>0</v>
      </c>
      <c r="R92" s="20">
        <v>91</v>
      </c>
    </row>
    <row r="93" spans="1:18" s="20" customFormat="1" ht="26" x14ac:dyDescent="0.3">
      <c r="A93" s="11" t="s">
        <v>51</v>
      </c>
      <c r="B93" s="19"/>
      <c r="C93" s="27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>
        <f t="shared" si="18"/>
        <v>0</v>
      </c>
      <c r="R93" s="20">
        <v>92</v>
      </c>
    </row>
    <row r="94" spans="1:18" s="20" customFormat="1" ht="12.5" x14ac:dyDescent="0.25">
      <c r="A94" s="21" t="s">
        <v>24</v>
      </c>
      <c r="B94" s="22" t="s">
        <v>25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f>ROUND(SUMIFS('DPS CD CW Info'!$K:$K,'DPS CD CW Info'!$A:$A,P$1,'DPS CD CW Info'!$F:$F,$R94),0)</f>
        <v>0</v>
      </c>
      <c r="Q94" s="13">
        <f t="shared" si="18"/>
        <v>0</v>
      </c>
      <c r="R94" s="20">
        <v>93</v>
      </c>
    </row>
    <row r="95" spans="1:18" s="20" customFormat="1" ht="12.5" x14ac:dyDescent="0.25">
      <c r="A95" s="21" t="s">
        <v>26</v>
      </c>
      <c r="B95" s="22" t="s">
        <v>27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f>ROUND(SUMIFS('DPS CD CW Info'!$K:$K,'DPS CD CW Info'!$A:$A,P$1,'DPS CD CW Info'!$F:$F,$R95),0)</f>
        <v>0</v>
      </c>
      <c r="Q95" s="13">
        <f t="shared" si="18"/>
        <v>0</v>
      </c>
      <c r="R95" s="20">
        <v>94</v>
      </c>
    </row>
    <row r="96" spans="1:18" s="20" customFormat="1" ht="25" x14ac:dyDescent="0.25">
      <c r="A96" s="21" t="s">
        <v>28</v>
      </c>
      <c r="B96" s="22" t="s">
        <v>29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f>ROUND(SUMIFS('DPS CD CW Info'!$K:$K,'DPS CD CW Info'!$A:$A,P$1,'DPS CD CW Info'!$F:$F,$R96),0)</f>
        <v>0</v>
      </c>
      <c r="Q96" s="13">
        <f t="shared" si="18"/>
        <v>0</v>
      </c>
      <c r="R96" s="20">
        <v>95</v>
      </c>
    </row>
    <row r="97" spans="1:18" s="20" customFormat="1" ht="12.5" x14ac:dyDescent="0.25">
      <c r="A97" s="21" t="s">
        <v>30</v>
      </c>
      <c r="B97" s="22" t="s">
        <v>31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f>ROUND(SUMIFS('DPS CD CW Info'!$K:$K,'DPS CD CW Info'!$A:$A,P$1,'DPS CD CW Info'!$F:$F,$R97),0)</f>
        <v>0</v>
      </c>
      <c r="Q97" s="13">
        <f t="shared" si="18"/>
        <v>0</v>
      </c>
      <c r="R97" s="20">
        <v>96</v>
      </c>
    </row>
    <row r="98" spans="1:18" s="20" customFormat="1" ht="12.5" x14ac:dyDescent="0.25">
      <c r="A98" s="21" t="s">
        <v>32</v>
      </c>
      <c r="B98" s="22" t="s">
        <v>33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f>ROUND(SUMIFS('DPS CD CW Info'!$K:$K,'DPS CD CW Info'!$A:$A,P$1,'DPS CD CW Info'!$F:$F,$R98),0)</f>
        <v>0</v>
      </c>
      <c r="Q98" s="13">
        <f t="shared" si="18"/>
        <v>0</v>
      </c>
      <c r="R98" s="20">
        <v>97</v>
      </c>
    </row>
    <row r="99" spans="1:18" s="20" customFormat="1" ht="12.5" x14ac:dyDescent="0.25">
      <c r="A99" s="21" t="s">
        <v>34</v>
      </c>
      <c r="B99" s="22" t="s">
        <v>35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f>ROUND(SUMIFS('DPS CD CW Info'!$K:$K,'DPS CD CW Info'!$A:$A,P$1,'DPS CD CW Info'!$F:$F,$R99),0)</f>
        <v>0</v>
      </c>
      <c r="Q99" s="13">
        <f t="shared" si="18"/>
        <v>0</v>
      </c>
      <c r="R99" s="20">
        <v>98</v>
      </c>
    </row>
    <row r="100" spans="1:18" s="20" customFormat="1" x14ac:dyDescent="0.3">
      <c r="A100" s="33" t="s">
        <v>52</v>
      </c>
      <c r="B100" s="24"/>
      <c r="C100" s="25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f t="shared" ref="P100" si="20">SUM(P94:P99)</f>
        <v>0</v>
      </c>
      <c r="Q100" s="26">
        <f t="shared" si="18"/>
        <v>0</v>
      </c>
      <c r="R100" s="20">
        <v>99</v>
      </c>
    </row>
    <row r="101" spans="1:18" s="20" customFormat="1" ht="1.9" customHeight="1" x14ac:dyDescent="0.3">
      <c r="A101" s="11"/>
      <c r="B101" s="19"/>
      <c r="C101" s="27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>
        <f t="shared" si="18"/>
        <v>0</v>
      </c>
      <c r="R101" s="20">
        <v>100</v>
      </c>
    </row>
    <row r="102" spans="1:18" s="20" customFormat="1" x14ac:dyDescent="0.3">
      <c r="A102" s="11" t="s">
        <v>53</v>
      </c>
      <c r="B102" s="19"/>
      <c r="C102" s="27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>
        <f t="shared" si="18"/>
        <v>0</v>
      </c>
      <c r="R102" s="20">
        <v>101</v>
      </c>
    </row>
    <row r="103" spans="1:18" s="20" customFormat="1" ht="12.5" x14ac:dyDescent="0.25">
      <c r="A103" s="21" t="s">
        <v>24</v>
      </c>
      <c r="B103" s="22" t="s">
        <v>25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f>ROUND(SUMIFS('DPS CD CW Info'!$K:$K,'DPS CD CW Info'!$A:$A,P$1,'DPS CD CW Info'!$F:$F,$R103),0)</f>
        <v>0</v>
      </c>
      <c r="Q103" s="13">
        <f t="shared" si="18"/>
        <v>0</v>
      </c>
      <c r="R103" s="20">
        <v>102</v>
      </c>
    </row>
    <row r="104" spans="1:18" s="20" customFormat="1" ht="12.5" x14ac:dyDescent="0.25">
      <c r="A104" s="21" t="s">
        <v>26</v>
      </c>
      <c r="B104" s="22" t="s">
        <v>27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f>ROUND(SUMIFS('DPS CD CW Info'!$K:$K,'DPS CD CW Info'!$A:$A,P$1,'DPS CD CW Info'!$F:$F,$R104),0)</f>
        <v>0</v>
      </c>
      <c r="Q104" s="13">
        <f t="shared" si="18"/>
        <v>0</v>
      </c>
      <c r="R104" s="20">
        <v>103</v>
      </c>
    </row>
    <row r="105" spans="1:18" s="20" customFormat="1" ht="25" x14ac:dyDescent="0.25">
      <c r="A105" s="21" t="s">
        <v>28</v>
      </c>
      <c r="B105" s="22" t="s">
        <v>29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f>ROUND(SUMIFS('DPS CD CW Info'!$K:$K,'DPS CD CW Info'!$A:$A,P$1,'DPS CD CW Info'!$F:$F,$R105),0)</f>
        <v>0</v>
      </c>
      <c r="Q105" s="13">
        <f t="shared" si="18"/>
        <v>0</v>
      </c>
      <c r="R105" s="20">
        <v>104</v>
      </c>
    </row>
    <row r="106" spans="1:18" s="20" customFormat="1" ht="12.5" x14ac:dyDescent="0.25">
      <c r="A106" s="21" t="s">
        <v>30</v>
      </c>
      <c r="B106" s="22" t="s">
        <v>31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f>ROUND(SUMIFS('DPS CD CW Info'!$K:$K,'DPS CD CW Info'!$A:$A,P$1,'DPS CD CW Info'!$F:$F,$R106),0)</f>
        <v>0</v>
      </c>
      <c r="Q106" s="13">
        <f t="shared" si="18"/>
        <v>0</v>
      </c>
      <c r="R106" s="20">
        <v>105</v>
      </c>
    </row>
    <row r="107" spans="1:18" s="20" customFormat="1" ht="12.5" x14ac:dyDescent="0.25">
      <c r="A107" s="21" t="s">
        <v>32</v>
      </c>
      <c r="B107" s="22" t="s">
        <v>33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f>ROUND(SUMIFS('DPS CD CW Info'!$K:$K,'DPS CD CW Info'!$A:$A,P$1,'DPS CD CW Info'!$F:$F,$R107),0)</f>
        <v>0</v>
      </c>
      <c r="Q107" s="13">
        <f t="shared" si="18"/>
        <v>0</v>
      </c>
      <c r="R107" s="20">
        <v>106</v>
      </c>
    </row>
    <row r="108" spans="1:18" s="20" customFormat="1" ht="12.5" x14ac:dyDescent="0.25">
      <c r="A108" s="21" t="s">
        <v>34</v>
      </c>
      <c r="B108" s="22" t="s">
        <v>35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f>ROUND(SUMIFS('DPS CD CW Info'!$K:$K,'DPS CD CW Info'!$A:$A,P$1,'DPS CD CW Info'!$F:$F,$R108),0)</f>
        <v>0</v>
      </c>
      <c r="Q108" s="13">
        <f t="shared" si="18"/>
        <v>0</v>
      </c>
      <c r="R108" s="20">
        <v>107</v>
      </c>
    </row>
    <row r="109" spans="1:18" s="20" customFormat="1" x14ac:dyDescent="0.3">
      <c r="A109" s="33" t="s">
        <v>54</v>
      </c>
      <c r="B109" s="24"/>
      <c r="C109" s="25">
        <v>0</v>
      </c>
      <c r="D109" s="26">
        <v>0</v>
      </c>
      <c r="E109" s="26">
        <v>0</v>
      </c>
      <c r="F109" s="26">
        <v>0</v>
      </c>
      <c r="G109" s="26">
        <v>0</v>
      </c>
      <c r="H109" s="26">
        <v>0</v>
      </c>
      <c r="I109" s="26">
        <v>0</v>
      </c>
      <c r="J109" s="26">
        <v>0</v>
      </c>
      <c r="K109" s="26">
        <v>0</v>
      </c>
      <c r="L109" s="26">
        <v>0</v>
      </c>
      <c r="M109" s="26">
        <v>0</v>
      </c>
      <c r="N109" s="26">
        <v>0</v>
      </c>
      <c r="O109" s="26">
        <v>0</v>
      </c>
      <c r="P109" s="26">
        <f t="shared" ref="P109" si="21">SUM(P103:P108)</f>
        <v>0</v>
      </c>
      <c r="Q109" s="26">
        <f t="shared" si="18"/>
        <v>0</v>
      </c>
      <c r="R109" s="20">
        <v>108</v>
      </c>
    </row>
    <row r="110" spans="1:18" s="20" customFormat="1" ht="1.9" customHeight="1" x14ac:dyDescent="0.3">
      <c r="A110" s="11"/>
      <c r="B110" s="19"/>
      <c r="C110" s="27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>
        <f t="shared" si="18"/>
        <v>0</v>
      </c>
      <c r="R110" s="20">
        <v>109</v>
      </c>
    </row>
    <row r="111" spans="1:18" s="20" customFormat="1" x14ac:dyDescent="0.3">
      <c r="A111" s="11" t="s">
        <v>55</v>
      </c>
      <c r="B111" s="19"/>
      <c r="C111" s="27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>
        <f t="shared" si="18"/>
        <v>0</v>
      </c>
      <c r="R111" s="20">
        <v>110</v>
      </c>
    </row>
    <row r="112" spans="1:18" s="20" customFormat="1" ht="12.5" x14ac:dyDescent="0.25">
      <c r="A112" s="21" t="s">
        <v>24</v>
      </c>
      <c r="B112" s="22" t="s">
        <v>25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f>ROUND(SUMIFS('DPS CD CW Info'!$K:$K,'DPS CD CW Info'!$A:$A,P$1,'DPS CD CW Info'!$F:$F,$R112),0)</f>
        <v>0</v>
      </c>
      <c r="Q112" s="13">
        <f t="shared" si="18"/>
        <v>0</v>
      </c>
      <c r="R112" s="20">
        <v>111</v>
      </c>
    </row>
    <row r="113" spans="1:18" s="20" customFormat="1" ht="12.5" x14ac:dyDescent="0.25">
      <c r="A113" s="21" t="s">
        <v>26</v>
      </c>
      <c r="B113" s="22" t="s">
        <v>27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f>ROUND(SUMIFS('DPS CD CW Info'!$K:$K,'DPS CD CW Info'!$A:$A,P$1,'DPS CD CW Info'!$F:$F,$R113),0)</f>
        <v>0</v>
      </c>
      <c r="Q113" s="13">
        <f t="shared" si="18"/>
        <v>0</v>
      </c>
      <c r="R113" s="20">
        <v>112</v>
      </c>
    </row>
    <row r="114" spans="1:18" s="20" customFormat="1" ht="25" x14ac:dyDescent="0.25">
      <c r="A114" s="21" t="s">
        <v>28</v>
      </c>
      <c r="B114" s="22" t="s">
        <v>29</v>
      </c>
      <c r="C114" s="13">
        <v>3872</v>
      </c>
      <c r="D114" s="13">
        <v>4915</v>
      </c>
      <c r="E114" s="13">
        <v>4108</v>
      </c>
      <c r="F114" s="13">
        <v>4907</v>
      </c>
      <c r="G114" s="13">
        <v>2272</v>
      </c>
      <c r="H114" s="13">
        <v>2932</v>
      </c>
      <c r="I114" s="13">
        <v>3977</v>
      </c>
      <c r="J114" s="13">
        <v>4798</v>
      </c>
      <c r="K114" s="13">
        <v>4064</v>
      </c>
      <c r="L114" s="13">
        <v>4755</v>
      </c>
      <c r="M114" s="13">
        <v>3811</v>
      </c>
      <c r="N114" s="13">
        <v>4807</v>
      </c>
      <c r="O114" s="13">
        <v>2613</v>
      </c>
      <c r="P114" s="13">
        <f>ROUND(SUMIFS('DPS CD CW Info'!$K:$K,'DPS CD CW Info'!$A:$A,P$1,'DPS CD CW Info'!$F:$F,$R114),0)</f>
        <v>3933</v>
      </c>
      <c r="Q114" s="13">
        <f t="shared" si="18"/>
        <v>55764</v>
      </c>
      <c r="R114" s="20">
        <v>113</v>
      </c>
    </row>
    <row r="115" spans="1:18" s="20" customFormat="1" ht="12.5" x14ac:dyDescent="0.25">
      <c r="A115" s="21" t="s">
        <v>30</v>
      </c>
      <c r="B115" s="22" t="s">
        <v>31</v>
      </c>
      <c r="C115" s="13"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f>ROUND(SUMIFS('DPS CD CW Info'!$K:$K,'DPS CD CW Info'!$A:$A,P$1,'DPS CD CW Info'!$F:$F,$R115),0)</f>
        <v>0</v>
      </c>
      <c r="Q115" s="13">
        <f t="shared" si="18"/>
        <v>0</v>
      </c>
      <c r="R115" s="20">
        <v>114</v>
      </c>
    </row>
    <row r="116" spans="1:18" s="20" customFormat="1" ht="12.5" x14ac:dyDescent="0.25">
      <c r="A116" s="21" t="s">
        <v>32</v>
      </c>
      <c r="B116" s="22" t="s">
        <v>33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f>ROUND(SUMIFS('DPS CD CW Info'!$K:$K,'DPS CD CW Info'!$A:$A,P$1,'DPS CD CW Info'!$F:$F,$R116),0)</f>
        <v>0</v>
      </c>
      <c r="Q116" s="13">
        <f t="shared" si="18"/>
        <v>0</v>
      </c>
      <c r="R116" s="20">
        <v>115</v>
      </c>
    </row>
    <row r="117" spans="1:18" s="20" customFormat="1" ht="12.5" x14ac:dyDescent="0.25">
      <c r="A117" s="21" t="s">
        <v>34</v>
      </c>
      <c r="B117" s="22" t="s">
        <v>35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f>ROUND(SUMIFS('DPS CD CW Info'!$K:$K,'DPS CD CW Info'!$A:$A,P$1,'DPS CD CW Info'!$F:$F,$R117),0)</f>
        <v>0</v>
      </c>
      <c r="Q117" s="13">
        <f t="shared" si="18"/>
        <v>0</v>
      </c>
      <c r="R117" s="20">
        <v>116</v>
      </c>
    </row>
    <row r="118" spans="1:18" s="20" customFormat="1" x14ac:dyDescent="0.3">
      <c r="A118" s="33" t="s">
        <v>54</v>
      </c>
      <c r="B118" s="24"/>
      <c r="C118" s="25">
        <v>3872</v>
      </c>
      <c r="D118" s="26">
        <v>4915</v>
      </c>
      <c r="E118" s="26">
        <v>4108</v>
      </c>
      <c r="F118" s="26">
        <v>4907</v>
      </c>
      <c r="G118" s="26">
        <v>2272</v>
      </c>
      <c r="H118" s="26">
        <v>2932</v>
      </c>
      <c r="I118" s="26">
        <v>3977</v>
      </c>
      <c r="J118" s="26">
        <v>4798</v>
      </c>
      <c r="K118" s="26">
        <v>4064</v>
      </c>
      <c r="L118" s="26">
        <v>4755</v>
      </c>
      <c r="M118" s="26">
        <v>3811</v>
      </c>
      <c r="N118" s="26">
        <v>4807</v>
      </c>
      <c r="O118" s="26">
        <v>2613</v>
      </c>
      <c r="P118" s="26">
        <f t="shared" ref="P118" si="22">SUM(P112:P117)</f>
        <v>3933</v>
      </c>
      <c r="Q118" s="26">
        <f t="shared" ref="Q118:Q149" si="23">C118+D118+E118+F118+M118+G118+H118+I118+J118+K118+L118+N118+O118+P118</f>
        <v>55764</v>
      </c>
      <c r="R118" s="20">
        <v>117</v>
      </c>
    </row>
    <row r="119" spans="1:18" s="20" customFormat="1" x14ac:dyDescent="0.3">
      <c r="A119" s="11" t="s">
        <v>56</v>
      </c>
      <c r="B119" s="19"/>
      <c r="C119" s="27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>
        <f t="shared" si="23"/>
        <v>0</v>
      </c>
      <c r="R119" s="20">
        <v>118</v>
      </c>
    </row>
    <row r="120" spans="1:18" s="20" customFormat="1" ht="12.5" x14ac:dyDescent="0.25">
      <c r="A120" s="21" t="s">
        <v>24</v>
      </c>
      <c r="B120" s="22" t="s">
        <v>25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f>ROUND(SUMIFS('DPS CD CW Info'!$K:$K,'DPS CD CW Info'!$A:$A,P$1,'DPS CD CW Info'!$F:$F,$R120),0)</f>
        <v>0</v>
      </c>
      <c r="Q120" s="13">
        <f t="shared" si="23"/>
        <v>0</v>
      </c>
      <c r="R120" s="20">
        <v>119</v>
      </c>
    </row>
    <row r="121" spans="1:18" s="20" customFormat="1" ht="12.5" x14ac:dyDescent="0.25">
      <c r="A121" s="21" t="s">
        <v>26</v>
      </c>
      <c r="B121" s="22" t="s">
        <v>27</v>
      </c>
      <c r="C121" s="13"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f>ROUND(SUMIFS('DPS CD CW Info'!$K:$K,'DPS CD CW Info'!$A:$A,P$1,'DPS CD CW Info'!$F:$F,$R121),0)</f>
        <v>0</v>
      </c>
      <c r="Q121" s="13">
        <f t="shared" si="23"/>
        <v>0</v>
      </c>
      <c r="R121" s="20">
        <v>120</v>
      </c>
    </row>
    <row r="122" spans="1:18" s="20" customFormat="1" ht="25" x14ac:dyDescent="0.25">
      <c r="A122" s="21" t="s">
        <v>28</v>
      </c>
      <c r="B122" s="22" t="s">
        <v>29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f>ROUND(SUMIFS('DPS CD CW Info'!$K:$K,'DPS CD CW Info'!$A:$A,P$1,'DPS CD CW Info'!$F:$F,$R122),0)</f>
        <v>0</v>
      </c>
      <c r="Q122" s="13">
        <f t="shared" si="23"/>
        <v>0</v>
      </c>
      <c r="R122" s="20">
        <v>121</v>
      </c>
    </row>
    <row r="123" spans="1:18" s="20" customFormat="1" ht="12.5" x14ac:dyDescent="0.25">
      <c r="A123" s="21" t="s">
        <v>30</v>
      </c>
      <c r="B123" s="22" t="s">
        <v>31</v>
      </c>
      <c r="C123" s="13">
        <v>0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f>ROUND(SUMIFS('DPS CD CW Info'!$K:$K,'DPS CD CW Info'!$A:$A,P$1,'DPS CD CW Info'!$F:$F,$R123),0)</f>
        <v>0</v>
      </c>
      <c r="Q123" s="13">
        <f t="shared" si="23"/>
        <v>0</v>
      </c>
      <c r="R123" s="20">
        <v>122</v>
      </c>
    </row>
    <row r="124" spans="1:18" s="20" customFormat="1" ht="12.5" x14ac:dyDescent="0.25">
      <c r="A124" s="21" t="s">
        <v>32</v>
      </c>
      <c r="B124" s="22" t="s">
        <v>33</v>
      </c>
      <c r="C124" s="13">
        <v>0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f>ROUND(SUMIFS('DPS CD CW Info'!$K:$K,'DPS CD CW Info'!$A:$A,P$1,'DPS CD CW Info'!$F:$F,$R124),0)</f>
        <v>0</v>
      </c>
      <c r="Q124" s="13">
        <f t="shared" si="23"/>
        <v>0</v>
      </c>
      <c r="R124" s="20">
        <v>123</v>
      </c>
    </row>
    <row r="125" spans="1:18" s="20" customFormat="1" ht="12.5" x14ac:dyDescent="0.25">
      <c r="A125" s="21" t="s">
        <v>34</v>
      </c>
      <c r="B125" s="22" t="s">
        <v>35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f>ROUND(SUMIFS('DPS CD CW Info'!$K:$K,'DPS CD CW Info'!$A:$A,P$1,'DPS CD CW Info'!$F:$F,$R125),0)</f>
        <v>0</v>
      </c>
      <c r="Q125" s="13">
        <f t="shared" si="23"/>
        <v>0</v>
      </c>
      <c r="R125" s="20">
        <v>124</v>
      </c>
    </row>
    <row r="126" spans="1:18" s="20" customFormat="1" x14ac:dyDescent="0.3">
      <c r="A126" s="33" t="s">
        <v>57</v>
      </c>
      <c r="B126" s="24"/>
      <c r="C126" s="25">
        <v>0</v>
      </c>
      <c r="D126" s="26">
        <v>0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f t="shared" ref="P126" si="24">SUM(P120:P125)</f>
        <v>0</v>
      </c>
      <c r="Q126" s="26">
        <f t="shared" si="23"/>
        <v>0</v>
      </c>
      <c r="R126" s="20">
        <v>125</v>
      </c>
    </row>
    <row r="127" spans="1:18" s="20" customFormat="1" ht="1.9" customHeight="1" x14ac:dyDescent="0.3">
      <c r="A127" s="11"/>
      <c r="B127" s="19"/>
      <c r="C127" s="27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>
        <f t="shared" si="23"/>
        <v>0</v>
      </c>
      <c r="R127" s="20">
        <v>126</v>
      </c>
    </row>
    <row r="128" spans="1:18" s="20" customFormat="1" x14ac:dyDescent="0.3">
      <c r="A128" s="11" t="s">
        <v>58</v>
      </c>
      <c r="B128" s="19"/>
      <c r="C128" s="27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>
        <f t="shared" si="23"/>
        <v>0</v>
      </c>
      <c r="R128" s="20">
        <v>127</v>
      </c>
    </row>
    <row r="129" spans="1:18" s="20" customFormat="1" ht="12.5" x14ac:dyDescent="0.25">
      <c r="A129" s="21" t="s">
        <v>24</v>
      </c>
      <c r="B129" s="22" t="s">
        <v>25</v>
      </c>
      <c r="C129" s="13"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f>ROUND(SUMIFS('DPS CD CW Info'!$K:$K,'DPS CD CW Info'!$A:$A,P$1,'DPS CD CW Info'!$F:$F,$R129),0)</f>
        <v>0</v>
      </c>
      <c r="Q129" s="13">
        <f t="shared" si="23"/>
        <v>0</v>
      </c>
      <c r="R129" s="20">
        <v>128</v>
      </c>
    </row>
    <row r="130" spans="1:18" s="20" customFormat="1" ht="12.5" x14ac:dyDescent="0.25">
      <c r="A130" s="21" t="s">
        <v>26</v>
      </c>
      <c r="B130" s="22" t="s">
        <v>27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f>ROUND(SUMIFS('DPS CD CW Info'!$K:$K,'DPS CD CW Info'!$A:$A,P$1,'DPS CD CW Info'!$F:$F,$R130),0)</f>
        <v>0</v>
      </c>
      <c r="Q130" s="13">
        <f t="shared" si="23"/>
        <v>0</v>
      </c>
      <c r="R130" s="20">
        <v>129</v>
      </c>
    </row>
    <row r="131" spans="1:18" s="20" customFormat="1" ht="25" x14ac:dyDescent="0.25">
      <c r="A131" s="21" t="s">
        <v>28</v>
      </c>
      <c r="B131" s="22" t="s">
        <v>29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f>ROUND(SUMIFS('DPS CD CW Info'!$K:$K,'DPS CD CW Info'!$A:$A,P$1,'DPS CD CW Info'!$F:$F,$R131),0)</f>
        <v>0</v>
      </c>
      <c r="Q131" s="13">
        <f t="shared" si="23"/>
        <v>0</v>
      </c>
      <c r="R131" s="20">
        <v>130</v>
      </c>
    </row>
    <row r="132" spans="1:18" s="20" customFormat="1" ht="12.5" x14ac:dyDescent="0.25">
      <c r="A132" s="21" t="s">
        <v>30</v>
      </c>
      <c r="B132" s="22" t="s">
        <v>31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f>ROUND(SUMIFS('DPS CD CW Info'!$K:$K,'DPS CD CW Info'!$A:$A,P$1,'DPS CD CW Info'!$F:$F,$R132),0)</f>
        <v>0</v>
      </c>
      <c r="Q132" s="13">
        <f t="shared" si="23"/>
        <v>0</v>
      </c>
      <c r="R132" s="20">
        <v>131</v>
      </c>
    </row>
    <row r="133" spans="1:18" s="20" customFormat="1" ht="12.5" x14ac:dyDescent="0.25">
      <c r="A133" s="21" t="s">
        <v>32</v>
      </c>
      <c r="B133" s="22" t="s">
        <v>33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f>ROUND(SUMIFS('DPS CD CW Info'!$K:$K,'DPS CD CW Info'!$A:$A,P$1,'DPS CD CW Info'!$F:$F,$R133),0)</f>
        <v>0</v>
      </c>
      <c r="Q133" s="13">
        <f t="shared" si="23"/>
        <v>0</v>
      </c>
      <c r="R133" s="20">
        <v>132</v>
      </c>
    </row>
    <row r="134" spans="1:18" s="20" customFormat="1" ht="12.5" x14ac:dyDescent="0.25">
      <c r="A134" s="21" t="s">
        <v>34</v>
      </c>
      <c r="B134" s="22" t="s">
        <v>35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f>ROUND(SUMIFS('DPS CD CW Info'!$K:$K,'DPS CD CW Info'!$A:$A,P$1,'DPS CD CW Info'!$F:$F,$R134),0)</f>
        <v>0</v>
      </c>
      <c r="Q134" s="13">
        <f t="shared" si="23"/>
        <v>0</v>
      </c>
      <c r="R134" s="20">
        <v>133</v>
      </c>
    </row>
    <row r="135" spans="1:18" s="20" customFormat="1" x14ac:dyDescent="0.3">
      <c r="A135" s="33" t="s">
        <v>59</v>
      </c>
      <c r="B135" s="24"/>
      <c r="C135" s="25">
        <v>0</v>
      </c>
      <c r="D135" s="26">
        <v>0</v>
      </c>
      <c r="E135" s="26">
        <v>0</v>
      </c>
      <c r="F135" s="26">
        <v>0</v>
      </c>
      <c r="G135" s="26">
        <v>0</v>
      </c>
      <c r="H135" s="26">
        <v>0</v>
      </c>
      <c r="I135" s="26">
        <v>0</v>
      </c>
      <c r="J135" s="26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f t="shared" ref="P135" si="25">SUM(P129:P134)</f>
        <v>0</v>
      </c>
      <c r="Q135" s="26">
        <f t="shared" si="23"/>
        <v>0</v>
      </c>
      <c r="R135" s="20">
        <v>134</v>
      </c>
    </row>
    <row r="136" spans="1:18" s="20" customFormat="1" ht="1.9" customHeight="1" x14ac:dyDescent="0.3">
      <c r="A136" s="11"/>
      <c r="B136" s="19"/>
      <c r="C136" s="27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>
        <f t="shared" si="23"/>
        <v>0</v>
      </c>
      <c r="R136" s="20">
        <v>135</v>
      </c>
    </row>
    <row r="137" spans="1:18" s="20" customFormat="1" x14ac:dyDescent="0.3">
      <c r="A137" s="11" t="s">
        <v>60</v>
      </c>
      <c r="B137" s="19"/>
      <c r="C137" s="27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>
        <f t="shared" si="23"/>
        <v>0</v>
      </c>
      <c r="R137" s="20">
        <v>136</v>
      </c>
    </row>
    <row r="138" spans="1:18" s="20" customFormat="1" ht="12.5" x14ac:dyDescent="0.25">
      <c r="A138" s="21" t="s">
        <v>24</v>
      </c>
      <c r="B138" s="22" t="s">
        <v>25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f>ROUND(SUMIFS('DPS CD CW Info'!$K:$K,'DPS CD CW Info'!$A:$A,P$1,'DPS CD CW Info'!$F:$F,$R138),0)</f>
        <v>0</v>
      </c>
      <c r="Q138" s="13">
        <f t="shared" si="23"/>
        <v>0</v>
      </c>
      <c r="R138" s="20">
        <v>137</v>
      </c>
    </row>
    <row r="139" spans="1:18" s="20" customFormat="1" ht="12.5" x14ac:dyDescent="0.25">
      <c r="A139" s="21" t="s">
        <v>26</v>
      </c>
      <c r="B139" s="22" t="s">
        <v>27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f>ROUND(SUMIFS('DPS CD CW Info'!$K:$K,'DPS CD CW Info'!$A:$A,P$1,'DPS CD CW Info'!$F:$F,$R139),0)</f>
        <v>0</v>
      </c>
      <c r="Q139" s="13">
        <f t="shared" si="23"/>
        <v>0</v>
      </c>
      <c r="R139" s="20">
        <v>138</v>
      </c>
    </row>
    <row r="140" spans="1:18" s="20" customFormat="1" ht="25" x14ac:dyDescent="0.25">
      <c r="A140" s="21" t="s">
        <v>28</v>
      </c>
      <c r="B140" s="22" t="s">
        <v>29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f>ROUND(SUMIFS('DPS CD CW Info'!$K:$K,'DPS CD CW Info'!$A:$A,P$1,'DPS CD CW Info'!$F:$F,$R140),0)</f>
        <v>0</v>
      </c>
      <c r="Q140" s="13">
        <f t="shared" si="23"/>
        <v>0</v>
      </c>
      <c r="R140" s="20">
        <v>139</v>
      </c>
    </row>
    <row r="141" spans="1:18" s="20" customFormat="1" ht="12.5" x14ac:dyDescent="0.25">
      <c r="A141" s="21" t="s">
        <v>30</v>
      </c>
      <c r="B141" s="22" t="s">
        <v>31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f>ROUND(SUMIFS('DPS CD CW Info'!$K:$K,'DPS CD CW Info'!$A:$A,P$1,'DPS CD CW Info'!$F:$F,$R141),0)</f>
        <v>0</v>
      </c>
      <c r="Q141" s="13">
        <f t="shared" si="23"/>
        <v>0</v>
      </c>
      <c r="R141" s="20">
        <v>140</v>
      </c>
    </row>
    <row r="142" spans="1:18" s="20" customFormat="1" ht="12.5" x14ac:dyDescent="0.25">
      <c r="A142" s="21" t="s">
        <v>32</v>
      </c>
      <c r="B142" s="22" t="s">
        <v>33</v>
      </c>
      <c r="C142" s="13"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f>ROUND(SUMIFS('DPS CD CW Info'!$K:$K,'DPS CD CW Info'!$A:$A,P$1,'DPS CD CW Info'!$F:$F,$R142),0)</f>
        <v>0</v>
      </c>
      <c r="Q142" s="13">
        <f t="shared" si="23"/>
        <v>0</v>
      </c>
      <c r="R142" s="20">
        <v>141</v>
      </c>
    </row>
    <row r="143" spans="1:18" s="20" customFormat="1" ht="12.5" x14ac:dyDescent="0.25">
      <c r="A143" s="21" t="s">
        <v>34</v>
      </c>
      <c r="B143" s="22" t="s">
        <v>35</v>
      </c>
      <c r="C143" s="13">
        <v>0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f>ROUND(SUMIFS('DPS CD CW Info'!$K:$K,'DPS CD CW Info'!$A:$A,P$1,'DPS CD CW Info'!$F:$F,$R143),0)</f>
        <v>0</v>
      </c>
      <c r="Q143" s="13">
        <f t="shared" si="23"/>
        <v>0</v>
      </c>
      <c r="R143" s="20">
        <v>142</v>
      </c>
    </row>
    <row r="144" spans="1:18" s="20" customFormat="1" x14ac:dyDescent="0.3">
      <c r="A144" s="33" t="s">
        <v>61</v>
      </c>
      <c r="B144" s="24"/>
      <c r="C144" s="25">
        <v>0</v>
      </c>
      <c r="D144" s="26">
        <v>0</v>
      </c>
      <c r="E144" s="26">
        <v>0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f t="shared" ref="P144" si="26">SUM(P138:P143)</f>
        <v>0</v>
      </c>
      <c r="Q144" s="26">
        <f t="shared" si="23"/>
        <v>0</v>
      </c>
      <c r="R144" s="20">
        <v>143</v>
      </c>
    </row>
    <row r="145" spans="1:18" s="20" customFormat="1" ht="1.9" customHeight="1" x14ac:dyDescent="0.3">
      <c r="A145" s="11"/>
      <c r="B145" s="19"/>
      <c r="C145" s="27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>
        <f t="shared" si="23"/>
        <v>0</v>
      </c>
      <c r="R145" s="20">
        <v>144</v>
      </c>
    </row>
    <row r="146" spans="1:18" s="20" customFormat="1" x14ac:dyDescent="0.3">
      <c r="A146" s="33" t="s">
        <v>62</v>
      </c>
      <c r="B146" s="24"/>
      <c r="C146" s="25">
        <v>2457581</v>
      </c>
      <c r="D146" s="26">
        <v>3097106</v>
      </c>
      <c r="E146" s="26">
        <v>2666337</v>
      </c>
      <c r="F146" s="26">
        <v>3181993</v>
      </c>
      <c r="G146" s="26">
        <v>1725654</v>
      </c>
      <c r="H146" s="26">
        <v>2074343</v>
      </c>
      <c r="I146" s="26">
        <v>2706405</v>
      </c>
      <c r="J146" s="26">
        <v>3055970</v>
      </c>
      <c r="K146" s="26">
        <v>2181951</v>
      </c>
      <c r="L146" s="26">
        <v>2884027</v>
      </c>
      <c r="M146" s="26">
        <v>2593567</v>
      </c>
      <c r="N146" s="26">
        <v>3148252</v>
      </c>
      <c r="O146" s="26">
        <v>3849433</v>
      </c>
      <c r="P146" s="26">
        <f t="shared" ref="P146" si="27">SUM(P135+P126+P118+P109+P100+P91+P82+P74+P65+P56+P47+P38+P144)</f>
        <v>2230970</v>
      </c>
      <c r="Q146" s="26">
        <f t="shared" si="23"/>
        <v>37853589</v>
      </c>
      <c r="R146" s="20">
        <v>145</v>
      </c>
    </row>
    <row r="147" spans="1:18" s="20" customFormat="1" ht="1.9" customHeight="1" x14ac:dyDescent="0.3">
      <c r="A147" s="11"/>
      <c r="B147" s="19"/>
      <c r="C147" s="27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>
        <f t="shared" si="23"/>
        <v>0</v>
      </c>
      <c r="R147" s="20">
        <v>146</v>
      </c>
    </row>
    <row r="148" spans="1:18" s="20" customFormat="1" x14ac:dyDescent="0.3">
      <c r="A148" s="11" t="s">
        <v>63</v>
      </c>
      <c r="B148" s="19"/>
      <c r="C148" s="27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>
        <f t="shared" si="23"/>
        <v>0</v>
      </c>
      <c r="R148" s="20">
        <v>147</v>
      </c>
    </row>
    <row r="149" spans="1:18" s="20" customFormat="1" ht="12.5" x14ac:dyDescent="0.25">
      <c r="A149" s="21" t="s">
        <v>24</v>
      </c>
      <c r="B149" s="22" t="s">
        <v>25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f>ROUND(SUMIFS('DPS CD CW Info'!$K:$K,'DPS CD CW Info'!$A:$A,P$1,'DPS CD CW Info'!$F:$F,$R149),0)</f>
        <v>0</v>
      </c>
      <c r="Q149" s="13">
        <f t="shared" si="23"/>
        <v>0</v>
      </c>
      <c r="R149" s="20">
        <v>148</v>
      </c>
    </row>
    <row r="150" spans="1:18" s="20" customFormat="1" ht="12.5" x14ac:dyDescent="0.25">
      <c r="A150" s="21" t="s">
        <v>26</v>
      </c>
      <c r="B150" s="22" t="s">
        <v>27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f>ROUND(SUMIFS('DPS CD CW Info'!$K:$K,'DPS CD CW Info'!$A:$A,P$1,'DPS CD CW Info'!$F:$F,$R150),0)</f>
        <v>0</v>
      </c>
      <c r="Q150" s="13">
        <f t="shared" ref="Q150:Q181" si="28">C150+D150+E150+F150+M150+G150+H150+I150+J150+K150+L150+N150+O150+P150</f>
        <v>0</v>
      </c>
      <c r="R150" s="20">
        <v>149</v>
      </c>
    </row>
    <row r="151" spans="1:18" s="20" customFormat="1" ht="25" x14ac:dyDescent="0.25">
      <c r="A151" s="21" t="s">
        <v>28</v>
      </c>
      <c r="B151" s="22" t="s">
        <v>29</v>
      </c>
      <c r="C151" s="13">
        <v>0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f>ROUND(SUMIFS('DPS CD CW Info'!$K:$K,'DPS CD CW Info'!$A:$A,P$1,'DPS CD CW Info'!$F:$F,$R151),0)</f>
        <v>0</v>
      </c>
      <c r="Q151" s="13">
        <f t="shared" si="28"/>
        <v>0</v>
      </c>
      <c r="R151" s="20">
        <v>150</v>
      </c>
    </row>
    <row r="152" spans="1:18" s="20" customFormat="1" ht="12.5" x14ac:dyDescent="0.25">
      <c r="A152" s="21" t="s">
        <v>30</v>
      </c>
      <c r="B152" s="22" t="s">
        <v>31</v>
      </c>
      <c r="C152" s="13">
        <v>0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f>ROUND(SUMIFS('DPS CD CW Info'!$K:$K,'DPS CD CW Info'!$A:$A,P$1,'DPS CD CW Info'!$F:$F,$R152),0)</f>
        <v>0</v>
      </c>
      <c r="Q152" s="13">
        <f t="shared" si="28"/>
        <v>0</v>
      </c>
      <c r="R152" s="20">
        <v>151</v>
      </c>
    </row>
    <row r="153" spans="1:18" s="20" customFormat="1" ht="12.5" x14ac:dyDescent="0.25">
      <c r="A153" s="21" t="s">
        <v>32</v>
      </c>
      <c r="B153" s="22" t="s">
        <v>33</v>
      </c>
      <c r="C153" s="13"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f>ROUND(SUMIFS('DPS CD CW Info'!$K:$K,'DPS CD CW Info'!$A:$A,P$1,'DPS CD CW Info'!$F:$F,$R153),0)</f>
        <v>0</v>
      </c>
      <c r="Q153" s="13">
        <f t="shared" si="28"/>
        <v>0</v>
      </c>
      <c r="R153" s="20">
        <v>152</v>
      </c>
    </row>
    <row r="154" spans="1:18" s="20" customFormat="1" ht="12.5" x14ac:dyDescent="0.25">
      <c r="A154" s="21" t="s">
        <v>34</v>
      </c>
      <c r="B154" s="22" t="s">
        <v>35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f>ROUND(SUMIFS('DPS CD CW Info'!$K:$K,'DPS CD CW Info'!$A:$A,P$1,'DPS CD CW Info'!$F:$F,$R154),0)</f>
        <v>0</v>
      </c>
      <c r="Q154" s="13">
        <f t="shared" si="28"/>
        <v>0</v>
      </c>
      <c r="R154" s="20">
        <v>153</v>
      </c>
    </row>
    <row r="155" spans="1:18" s="20" customFormat="1" x14ac:dyDescent="0.3">
      <c r="A155" s="33" t="s">
        <v>64</v>
      </c>
      <c r="B155" s="24"/>
      <c r="C155" s="25">
        <v>0</v>
      </c>
      <c r="D155" s="26">
        <v>0</v>
      </c>
      <c r="E155" s="26">
        <v>0</v>
      </c>
      <c r="F155" s="26">
        <v>0</v>
      </c>
      <c r="G155" s="26">
        <v>0</v>
      </c>
      <c r="H155" s="26">
        <v>0</v>
      </c>
      <c r="I155" s="26">
        <v>0</v>
      </c>
      <c r="J155" s="26">
        <v>0</v>
      </c>
      <c r="K155" s="26">
        <v>0</v>
      </c>
      <c r="L155" s="26">
        <v>0</v>
      </c>
      <c r="M155" s="26">
        <v>0</v>
      </c>
      <c r="N155" s="26">
        <v>0</v>
      </c>
      <c r="O155" s="26">
        <v>0</v>
      </c>
      <c r="P155" s="26">
        <f t="shared" ref="P155" si="29">SUM(P149:P154)</f>
        <v>0</v>
      </c>
      <c r="Q155" s="26">
        <f t="shared" si="28"/>
        <v>0</v>
      </c>
      <c r="R155" s="20">
        <v>154</v>
      </c>
    </row>
    <row r="156" spans="1:18" s="20" customFormat="1" ht="1.9" customHeight="1" x14ac:dyDescent="0.3">
      <c r="A156" s="11"/>
      <c r="B156" s="19"/>
      <c r="C156" s="27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>
        <f t="shared" si="28"/>
        <v>0</v>
      </c>
      <c r="R156" s="20">
        <v>155</v>
      </c>
    </row>
    <row r="157" spans="1:18" s="20" customFormat="1" ht="39" x14ac:dyDescent="0.3">
      <c r="A157" s="11" t="s">
        <v>65</v>
      </c>
      <c r="B157" s="19"/>
      <c r="C157" s="27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>
        <f t="shared" si="28"/>
        <v>0</v>
      </c>
      <c r="R157" s="20">
        <v>156</v>
      </c>
    </row>
    <row r="158" spans="1:18" s="20" customFormat="1" ht="12.5" x14ac:dyDescent="0.25">
      <c r="A158" s="21" t="s">
        <v>24</v>
      </c>
      <c r="B158" s="22" t="s">
        <v>25</v>
      </c>
      <c r="C158" s="13"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f>ROUND(SUMIFS('DPS CD CW Info'!$K:$K,'DPS CD CW Info'!$A:$A,P$1,'DPS CD CW Info'!$F:$F,$R158),0)</f>
        <v>0</v>
      </c>
      <c r="Q158" s="13">
        <f t="shared" si="28"/>
        <v>0</v>
      </c>
      <c r="R158" s="20">
        <v>157</v>
      </c>
    </row>
    <row r="159" spans="1:18" s="20" customFormat="1" ht="12.5" x14ac:dyDescent="0.25">
      <c r="A159" s="21" t="s">
        <v>26</v>
      </c>
      <c r="B159" s="22" t="s">
        <v>27</v>
      </c>
      <c r="C159" s="13">
        <v>0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f>ROUND(SUMIFS('DPS CD CW Info'!$K:$K,'DPS CD CW Info'!$A:$A,P$1,'DPS CD CW Info'!$F:$F,$R159),0)</f>
        <v>0</v>
      </c>
      <c r="Q159" s="13">
        <f t="shared" si="28"/>
        <v>0</v>
      </c>
      <c r="R159" s="20">
        <v>158</v>
      </c>
    </row>
    <row r="160" spans="1:18" s="20" customFormat="1" ht="25" x14ac:dyDescent="0.25">
      <c r="A160" s="21" t="s">
        <v>28</v>
      </c>
      <c r="B160" s="22" t="s">
        <v>29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f>ROUND(SUMIFS('DPS CD CW Info'!$K:$K,'DPS CD CW Info'!$A:$A,P$1,'DPS CD CW Info'!$F:$F,$R160),0)</f>
        <v>0</v>
      </c>
      <c r="Q160" s="13">
        <f t="shared" si="28"/>
        <v>0</v>
      </c>
      <c r="R160" s="20">
        <v>159</v>
      </c>
    </row>
    <row r="161" spans="1:18" s="20" customFormat="1" ht="12.5" x14ac:dyDescent="0.25">
      <c r="A161" s="21" t="s">
        <v>30</v>
      </c>
      <c r="B161" s="22" t="s">
        <v>31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f>ROUND(SUMIFS('DPS CD CW Info'!$K:$K,'DPS CD CW Info'!$A:$A,P$1,'DPS CD CW Info'!$F:$F,$R161),0)</f>
        <v>0</v>
      </c>
      <c r="Q161" s="13">
        <f t="shared" si="28"/>
        <v>0</v>
      </c>
      <c r="R161" s="20">
        <v>160</v>
      </c>
    </row>
    <row r="162" spans="1:18" s="20" customFormat="1" ht="12.5" x14ac:dyDescent="0.25">
      <c r="A162" s="21" t="s">
        <v>32</v>
      </c>
      <c r="B162" s="22" t="s">
        <v>33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f>ROUND(SUMIFS('DPS CD CW Info'!$K:$K,'DPS CD CW Info'!$A:$A,P$1,'DPS CD CW Info'!$F:$F,$R162),0)</f>
        <v>0</v>
      </c>
      <c r="Q162" s="13">
        <f t="shared" si="28"/>
        <v>0</v>
      </c>
      <c r="R162" s="20">
        <v>161</v>
      </c>
    </row>
    <row r="163" spans="1:18" s="20" customFormat="1" ht="12.5" x14ac:dyDescent="0.25">
      <c r="A163" s="21" t="s">
        <v>34</v>
      </c>
      <c r="B163" s="22" t="s">
        <v>35</v>
      </c>
      <c r="C163" s="13">
        <v>0</v>
      </c>
      <c r="D163" s="13">
        <v>15600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10175</v>
      </c>
      <c r="L163" s="13">
        <v>5700</v>
      </c>
      <c r="M163" s="13">
        <v>0</v>
      </c>
      <c r="N163" s="13">
        <v>3125</v>
      </c>
      <c r="O163" s="13">
        <v>0</v>
      </c>
      <c r="P163" s="13">
        <f>ROUND(SUMIFS('DPS CD CW Info'!$K:$K,'DPS CD CW Info'!$A:$A,P$1,'DPS CD CW Info'!$F:$F,$R163),0)</f>
        <v>0</v>
      </c>
      <c r="Q163" s="13">
        <f t="shared" si="28"/>
        <v>34600</v>
      </c>
      <c r="R163" s="20">
        <v>162</v>
      </c>
    </row>
    <row r="164" spans="1:18" s="20" customFormat="1" x14ac:dyDescent="0.3">
      <c r="A164" s="33" t="s">
        <v>66</v>
      </c>
      <c r="B164" s="24"/>
      <c r="C164" s="25">
        <v>0</v>
      </c>
      <c r="D164" s="26">
        <v>15600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10175</v>
      </c>
      <c r="L164" s="26">
        <v>5700</v>
      </c>
      <c r="M164" s="26">
        <v>0</v>
      </c>
      <c r="N164" s="26">
        <v>3125</v>
      </c>
      <c r="O164" s="26">
        <v>0</v>
      </c>
      <c r="P164" s="26">
        <f t="shared" ref="P164" si="30">SUM(P158:P163)</f>
        <v>0</v>
      </c>
      <c r="Q164" s="26">
        <f t="shared" si="28"/>
        <v>34600</v>
      </c>
      <c r="R164" s="20">
        <v>163</v>
      </c>
    </row>
    <row r="165" spans="1:18" s="20" customFormat="1" ht="1.9" customHeight="1" x14ac:dyDescent="0.3">
      <c r="A165" s="11"/>
      <c r="B165" s="19"/>
      <c r="C165" s="27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>
        <f t="shared" si="28"/>
        <v>0</v>
      </c>
      <c r="R165" s="20">
        <v>164</v>
      </c>
    </row>
    <row r="166" spans="1:18" s="20" customFormat="1" x14ac:dyDescent="0.3">
      <c r="A166" s="23" t="s">
        <v>67</v>
      </c>
      <c r="B166" s="24"/>
      <c r="C166" s="25">
        <f t="shared" ref="C166:O166" si="31">SUM(C146+C29+C164+C155)</f>
        <v>6550899.25</v>
      </c>
      <c r="D166" s="26">
        <f t="shared" si="31"/>
        <v>8554314.5</v>
      </c>
      <c r="E166" s="26">
        <f t="shared" si="31"/>
        <v>7292943.25</v>
      </c>
      <c r="F166" s="26">
        <f t="shared" si="31"/>
        <v>8467246.25</v>
      </c>
      <c r="G166" s="26">
        <f t="shared" si="31"/>
        <v>4307482</v>
      </c>
      <c r="H166" s="26">
        <f t="shared" si="31"/>
        <v>5761111</v>
      </c>
      <c r="I166" s="26">
        <f t="shared" si="31"/>
        <v>6973370.75</v>
      </c>
      <c r="J166" s="26">
        <f t="shared" si="31"/>
        <v>8523335.5</v>
      </c>
      <c r="K166" s="26">
        <f t="shared" si="31"/>
        <v>6554024.75</v>
      </c>
      <c r="L166" s="26">
        <f t="shared" si="31"/>
        <v>7827105.75</v>
      </c>
      <c r="M166" s="26">
        <f t="shared" si="31"/>
        <v>6741225.75</v>
      </c>
      <c r="N166" s="26">
        <f t="shared" si="31"/>
        <v>8466203.5</v>
      </c>
      <c r="O166" s="26">
        <f t="shared" si="31"/>
        <v>6521562.25</v>
      </c>
      <c r="P166" s="26">
        <f t="shared" ref="P166" si="32">SUM(P146+P29+P164+P155)</f>
        <v>6549485.25</v>
      </c>
      <c r="Q166" s="26">
        <f t="shared" si="28"/>
        <v>99090309.75</v>
      </c>
      <c r="R166" s="20">
        <v>165</v>
      </c>
    </row>
    <row r="167" spans="1:18" s="20" customFormat="1" ht="1.9" customHeight="1" x14ac:dyDescent="0.3">
      <c r="A167" s="11"/>
      <c r="B167" s="19"/>
      <c r="C167" s="2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>
        <f t="shared" si="28"/>
        <v>0</v>
      </c>
      <c r="R167" s="20">
        <v>166</v>
      </c>
    </row>
    <row r="168" spans="1:18" s="20" customFormat="1" x14ac:dyDescent="0.3">
      <c r="A168" s="11" t="s">
        <v>68</v>
      </c>
      <c r="B168" s="19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8"/>
      <c r="R168" s="20">
        <v>167</v>
      </c>
    </row>
    <row r="169" spans="1:18" s="20" customFormat="1" x14ac:dyDescent="0.3">
      <c r="A169" s="36" t="s">
        <v>69</v>
      </c>
      <c r="B169" s="19" t="s">
        <v>70</v>
      </c>
      <c r="C169" s="13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f t="shared" si="28"/>
        <v>0</v>
      </c>
      <c r="R169" s="20">
        <v>168</v>
      </c>
    </row>
    <row r="170" spans="1:18" s="20" customFormat="1" x14ac:dyDescent="0.3">
      <c r="A170" s="36" t="s">
        <v>71</v>
      </c>
      <c r="B170" s="19" t="s">
        <v>70</v>
      </c>
      <c r="C170" s="13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f t="shared" si="28"/>
        <v>0</v>
      </c>
      <c r="R170" s="20">
        <v>169</v>
      </c>
    </row>
    <row r="171" spans="1:18" s="20" customFormat="1" x14ac:dyDescent="0.3">
      <c r="A171" s="36" t="s">
        <v>72</v>
      </c>
      <c r="B171" s="19" t="s">
        <v>70</v>
      </c>
      <c r="C171" s="34">
        <v>0</v>
      </c>
      <c r="D171" s="35">
        <v>0</v>
      </c>
      <c r="E171" s="35">
        <v>0</v>
      </c>
      <c r="F171" s="35">
        <v>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f t="shared" si="28"/>
        <v>0</v>
      </c>
      <c r="R171" s="20">
        <v>170</v>
      </c>
    </row>
    <row r="172" spans="1:18" s="20" customFormat="1" x14ac:dyDescent="0.3">
      <c r="A172" s="36" t="s">
        <v>73</v>
      </c>
      <c r="B172" s="19" t="s">
        <v>70</v>
      </c>
      <c r="C172" s="34">
        <v>0</v>
      </c>
      <c r="D172" s="35">
        <v>0</v>
      </c>
      <c r="E172" s="35">
        <v>0</v>
      </c>
      <c r="F172" s="35">
        <v>0</v>
      </c>
      <c r="G172" s="35">
        <v>0</v>
      </c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f t="shared" si="28"/>
        <v>0</v>
      </c>
      <c r="R172" s="20">
        <v>171</v>
      </c>
    </row>
    <row r="173" spans="1:18" s="20" customFormat="1" x14ac:dyDescent="0.3">
      <c r="A173" s="36" t="s">
        <v>74</v>
      </c>
      <c r="B173" s="19" t="s">
        <v>70</v>
      </c>
      <c r="C173" s="34">
        <v>0</v>
      </c>
      <c r="D173" s="35">
        <v>0</v>
      </c>
      <c r="E173" s="35">
        <v>0</v>
      </c>
      <c r="F173" s="35">
        <v>0</v>
      </c>
      <c r="G173" s="35">
        <v>0</v>
      </c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f t="shared" si="28"/>
        <v>0</v>
      </c>
      <c r="R173" s="20">
        <v>172</v>
      </c>
    </row>
    <row r="174" spans="1:18" s="20" customFormat="1" ht="25" x14ac:dyDescent="0.3">
      <c r="A174" s="36" t="s">
        <v>75</v>
      </c>
      <c r="B174" s="19" t="s">
        <v>70</v>
      </c>
      <c r="C174" s="34">
        <v>0</v>
      </c>
      <c r="D174" s="35">
        <v>0</v>
      </c>
      <c r="E174" s="35">
        <v>0</v>
      </c>
      <c r="F174" s="35">
        <v>0</v>
      </c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f t="shared" si="28"/>
        <v>0</v>
      </c>
      <c r="R174" s="20">
        <v>173</v>
      </c>
    </row>
    <row r="175" spans="1:18" s="20" customFormat="1" x14ac:dyDescent="0.3">
      <c r="A175" s="23" t="s">
        <v>76</v>
      </c>
      <c r="B175" s="24"/>
      <c r="C175" s="25">
        <f t="shared" ref="C175:O175" si="33">SUM(C169:C174)</f>
        <v>0</v>
      </c>
      <c r="D175" s="26">
        <f t="shared" si="33"/>
        <v>0</v>
      </c>
      <c r="E175" s="26">
        <f t="shared" si="33"/>
        <v>0</v>
      </c>
      <c r="F175" s="26">
        <f t="shared" si="33"/>
        <v>0</v>
      </c>
      <c r="G175" s="26">
        <f t="shared" si="33"/>
        <v>0</v>
      </c>
      <c r="H175" s="26">
        <f t="shared" si="33"/>
        <v>0</v>
      </c>
      <c r="I175" s="26">
        <f t="shared" si="33"/>
        <v>0</v>
      </c>
      <c r="J175" s="26">
        <f t="shared" si="33"/>
        <v>0</v>
      </c>
      <c r="K175" s="26">
        <f t="shared" si="33"/>
        <v>0</v>
      </c>
      <c r="L175" s="26">
        <f t="shared" si="33"/>
        <v>0</v>
      </c>
      <c r="M175" s="26">
        <f t="shared" si="33"/>
        <v>0</v>
      </c>
      <c r="N175" s="26">
        <f t="shared" si="33"/>
        <v>0</v>
      </c>
      <c r="O175" s="26">
        <f t="shared" si="33"/>
        <v>0</v>
      </c>
      <c r="P175" s="26">
        <f t="shared" ref="P175" si="34">SUM(P169:P174)</f>
        <v>0</v>
      </c>
      <c r="Q175" s="26">
        <f t="shared" si="28"/>
        <v>0</v>
      </c>
      <c r="R175" s="20">
        <v>174</v>
      </c>
    </row>
    <row r="176" spans="1:18" s="20" customFormat="1" ht="1.9" customHeight="1" x14ac:dyDescent="0.3">
      <c r="A176" s="11"/>
      <c r="B176" s="19"/>
      <c r="C176" s="27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>
        <f t="shared" si="28"/>
        <v>0</v>
      </c>
      <c r="R176" s="20">
        <v>175</v>
      </c>
    </row>
    <row r="177" spans="1:18" s="20" customFormat="1" x14ac:dyDescent="0.3">
      <c r="A177" s="23" t="s">
        <v>77</v>
      </c>
      <c r="B177" s="24"/>
      <c r="C177" s="25">
        <f t="shared" ref="C177:O177" si="35">C166+C175</f>
        <v>6550899.25</v>
      </c>
      <c r="D177" s="26">
        <f t="shared" si="35"/>
        <v>8554314.5</v>
      </c>
      <c r="E177" s="26">
        <f t="shared" si="35"/>
        <v>7292943.25</v>
      </c>
      <c r="F177" s="26">
        <f t="shared" si="35"/>
        <v>8467246.25</v>
      </c>
      <c r="G177" s="26">
        <f t="shared" si="35"/>
        <v>4307482</v>
      </c>
      <c r="H177" s="26">
        <f t="shared" si="35"/>
        <v>5761111</v>
      </c>
      <c r="I177" s="26">
        <f t="shared" si="35"/>
        <v>6973370.75</v>
      </c>
      <c r="J177" s="26">
        <f t="shared" si="35"/>
        <v>8523335.5</v>
      </c>
      <c r="K177" s="26">
        <f t="shared" si="35"/>
        <v>6554024.75</v>
      </c>
      <c r="L177" s="26">
        <f t="shared" si="35"/>
        <v>7827105.75</v>
      </c>
      <c r="M177" s="26">
        <f t="shared" si="35"/>
        <v>6741225.75</v>
      </c>
      <c r="N177" s="26">
        <f t="shared" si="35"/>
        <v>8466203.5</v>
      </c>
      <c r="O177" s="26">
        <f t="shared" si="35"/>
        <v>6521562.25</v>
      </c>
      <c r="P177" s="26">
        <f t="shared" ref="P177" si="36">P166+P175</f>
        <v>6549485.25</v>
      </c>
      <c r="Q177" s="26">
        <f t="shared" si="28"/>
        <v>99090309.75</v>
      </c>
      <c r="R177" s="20">
        <v>176</v>
      </c>
    </row>
    <row r="178" spans="1:18" s="20" customFormat="1" ht="1.9" customHeight="1" x14ac:dyDescent="0.3">
      <c r="A178" s="11"/>
      <c r="B178" s="19"/>
      <c r="C178" s="27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>
        <f t="shared" si="28"/>
        <v>0</v>
      </c>
      <c r="R178" s="20">
        <v>177</v>
      </c>
    </row>
    <row r="179" spans="1:18" s="20" customFormat="1" x14ac:dyDescent="0.3">
      <c r="A179" s="11" t="s">
        <v>78</v>
      </c>
      <c r="B179" s="19"/>
      <c r="C179" s="27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>
        <f t="shared" si="28"/>
        <v>0</v>
      </c>
      <c r="R179" s="20">
        <v>178</v>
      </c>
    </row>
    <row r="180" spans="1:18" s="20" customFormat="1" x14ac:dyDescent="0.3">
      <c r="A180" s="36" t="s">
        <v>79</v>
      </c>
      <c r="B180" s="19" t="s">
        <v>80</v>
      </c>
      <c r="C180" s="13">
        <v>0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f t="shared" si="28"/>
        <v>0</v>
      </c>
      <c r="R180" s="20">
        <v>179</v>
      </c>
    </row>
    <row r="181" spans="1:18" s="20" customFormat="1" x14ac:dyDescent="0.3">
      <c r="A181" s="36" t="s">
        <v>81</v>
      </c>
      <c r="B181" s="19" t="s">
        <v>82</v>
      </c>
      <c r="C181" s="13">
        <v>0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f t="shared" si="28"/>
        <v>0</v>
      </c>
      <c r="R181" s="20">
        <v>180</v>
      </c>
    </row>
    <row r="182" spans="1:18" s="20" customFormat="1" x14ac:dyDescent="0.3">
      <c r="A182" s="36" t="s">
        <v>83</v>
      </c>
      <c r="B182" s="19" t="s">
        <v>84</v>
      </c>
      <c r="C182" s="34">
        <f>C177*0.03</f>
        <v>196526.97749999998</v>
      </c>
      <c r="D182" s="34">
        <f t="shared" ref="D182:O182" si="37">D177*0.03</f>
        <v>256629.435</v>
      </c>
      <c r="E182" s="34">
        <f t="shared" si="37"/>
        <v>218788.29749999999</v>
      </c>
      <c r="F182" s="34">
        <f t="shared" si="37"/>
        <v>254017.38749999998</v>
      </c>
      <c r="G182" s="34">
        <f t="shared" si="37"/>
        <v>129224.45999999999</v>
      </c>
      <c r="H182" s="34">
        <f t="shared" si="37"/>
        <v>172833.33</v>
      </c>
      <c r="I182" s="34">
        <f t="shared" si="37"/>
        <v>209201.1225</v>
      </c>
      <c r="J182" s="34">
        <f t="shared" si="37"/>
        <v>255700.065</v>
      </c>
      <c r="K182" s="34">
        <f t="shared" si="37"/>
        <v>196620.74249999999</v>
      </c>
      <c r="L182" s="34">
        <f t="shared" si="37"/>
        <v>234813.17249999999</v>
      </c>
      <c r="M182" s="34">
        <f t="shared" si="37"/>
        <v>202236.77249999999</v>
      </c>
      <c r="N182" s="34">
        <f t="shared" si="37"/>
        <v>253986.10499999998</v>
      </c>
      <c r="O182" s="34">
        <f t="shared" si="37"/>
        <v>195646.86749999999</v>
      </c>
      <c r="P182" s="34">
        <f t="shared" ref="P182" si="38">P177*0.03</f>
        <v>196484.5575</v>
      </c>
      <c r="Q182" s="34">
        <f t="shared" ref="Q182:Q198" si="39">C182+D182+E182+F182+M182+G182+H182+I182+J182+K182+L182+N182+O182+P182</f>
        <v>2972709.2925</v>
      </c>
      <c r="R182" s="20">
        <v>181</v>
      </c>
    </row>
    <row r="183" spans="1:18" s="20" customFormat="1" x14ac:dyDescent="0.3">
      <c r="A183" s="36" t="s">
        <v>85</v>
      </c>
      <c r="B183" s="19" t="s">
        <v>86</v>
      </c>
      <c r="C183" s="34">
        <v>0</v>
      </c>
      <c r="D183" s="35">
        <v>0</v>
      </c>
      <c r="E183" s="35">
        <v>0</v>
      </c>
      <c r="F183" s="35">
        <v>0</v>
      </c>
      <c r="G183" s="35">
        <v>0</v>
      </c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f t="shared" si="39"/>
        <v>0</v>
      </c>
      <c r="R183" s="20">
        <v>182</v>
      </c>
    </row>
    <row r="184" spans="1:18" s="20" customFormat="1" ht="25" x14ac:dyDescent="0.3">
      <c r="A184" s="36" t="s">
        <v>87</v>
      </c>
      <c r="B184" s="19" t="s">
        <v>88</v>
      </c>
      <c r="C184" s="34">
        <v>0</v>
      </c>
      <c r="D184" s="35">
        <v>0</v>
      </c>
      <c r="E184" s="35">
        <v>0</v>
      </c>
      <c r="F184" s="35">
        <v>0</v>
      </c>
      <c r="G184" s="35">
        <v>0</v>
      </c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f t="shared" si="39"/>
        <v>0</v>
      </c>
      <c r="R184" s="20">
        <v>183</v>
      </c>
    </row>
    <row r="185" spans="1:18" s="20" customFormat="1" x14ac:dyDescent="0.3">
      <c r="A185" s="36" t="s">
        <v>89</v>
      </c>
      <c r="B185" s="19" t="s">
        <v>90</v>
      </c>
      <c r="C185" s="34">
        <v>0</v>
      </c>
      <c r="D185" s="35">
        <v>0</v>
      </c>
      <c r="E185" s="35">
        <v>0</v>
      </c>
      <c r="F185" s="35">
        <v>0</v>
      </c>
      <c r="G185" s="35">
        <v>0</v>
      </c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f t="shared" si="39"/>
        <v>0</v>
      </c>
      <c r="R185" s="20">
        <v>184</v>
      </c>
    </row>
    <row r="186" spans="1:18" s="20" customFormat="1" x14ac:dyDescent="0.3">
      <c r="A186" s="36" t="s">
        <v>91</v>
      </c>
      <c r="B186" s="19" t="s">
        <v>92</v>
      </c>
      <c r="C186" s="34">
        <v>0</v>
      </c>
      <c r="D186" s="35">
        <v>0</v>
      </c>
      <c r="E186" s="35">
        <v>0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f t="shared" si="39"/>
        <v>0</v>
      </c>
      <c r="R186" s="20">
        <v>185</v>
      </c>
    </row>
    <row r="187" spans="1:18" s="20" customFormat="1" x14ac:dyDescent="0.3">
      <c r="A187" s="36" t="s">
        <v>93</v>
      </c>
      <c r="B187" s="19" t="s">
        <v>94</v>
      </c>
      <c r="C187" s="34">
        <v>0</v>
      </c>
      <c r="D187" s="35">
        <v>0</v>
      </c>
      <c r="E187" s="35">
        <v>0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f t="shared" si="39"/>
        <v>0</v>
      </c>
      <c r="R187" s="20">
        <v>186</v>
      </c>
    </row>
    <row r="188" spans="1:18" s="20" customFormat="1" x14ac:dyDescent="0.3">
      <c r="A188" s="36" t="s">
        <v>95</v>
      </c>
      <c r="B188" s="19" t="s">
        <v>96</v>
      </c>
      <c r="C188" s="34">
        <v>0</v>
      </c>
      <c r="D188" s="35">
        <v>0</v>
      </c>
      <c r="E188" s="35">
        <v>0</v>
      </c>
      <c r="F188" s="35">
        <v>0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f t="shared" si="39"/>
        <v>0</v>
      </c>
      <c r="R188" s="20">
        <v>187</v>
      </c>
    </row>
    <row r="189" spans="1:18" s="20" customFormat="1" x14ac:dyDescent="0.3">
      <c r="A189" s="36" t="s">
        <v>97</v>
      </c>
      <c r="B189" s="19" t="s">
        <v>98</v>
      </c>
      <c r="C189" s="34">
        <v>0</v>
      </c>
      <c r="D189" s="35">
        <v>0</v>
      </c>
      <c r="E189" s="35">
        <v>0</v>
      </c>
      <c r="F189" s="35">
        <v>0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f t="shared" si="39"/>
        <v>0</v>
      </c>
      <c r="R189" s="20">
        <v>188</v>
      </c>
    </row>
    <row r="190" spans="1:18" s="20" customFormat="1" x14ac:dyDescent="0.3">
      <c r="A190" s="36" t="s">
        <v>99</v>
      </c>
      <c r="B190" s="19" t="s">
        <v>98</v>
      </c>
      <c r="C190" s="34">
        <v>0</v>
      </c>
      <c r="D190" s="35">
        <v>0</v>
      </c>
      <c r="E190" s="35">
        <v>0</v>
      </c>
      <c r="F190" s="35">
        <v>0</v>
      </c>
      <c r="G190" s="35">
        <v>0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f t="shared" si="39"/>
        <v>0</v>
      </c>
      <c r="R190" s="20">
        <v>189</v>
      </c>
    </row>
    <row r="191" spans="1:18" s="20" customFormat="1" x14ac:dyDescent="0.3">
      <c r="A191" s="36" t="s">
        <v>100</v>
      </c>
      <c r="B191" s="19" t="s">
        <v>101</v>
      </c>
      <c r="C191" s="34">
        <v>0</v>
      </c>
      <c r="D191" s="35">
        <v>0</v>
      </c>
      <c r="E191" s="35">
        <v>0</v>
      </c>
      <c r="F191" s="35">
        <v>0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f t="shared" si="39"/>
        <v>0</v>
      </c>
      <c r="R191" s="20">
        <v>190</v>
      </c>
    </row>
    <row r="192" spans="1:18" s="20" customFormat="1" x14ac:dyDescent="0.3">
      <c r="A192" s="36" t="s">
        <v>102</v>
      </c>
      <c r="B192" s="19" t="s">
        <v>103</v>
      </c>
      <c r="C192" s="34">
        <f>C19-C177-C182</f>
        <v>4361833.2709686486</v>
      </c>
      <c r="D192" s="34">
        <f t="shared" ref="D192:P192" si="40">D19-D177-D182</f>
        <v>3077425.3772597113</v>
      </c>
      <c r="E192" s="34">
        <f t="shared" si="40"/>
        <v>4107126.1108170184</v>
      </c>
      <c r="F192" s="34">
        <f t="shared" si="40"/>
        <v>3015310.2685115868</v>
      </c>
      <c r="G192" s="34">
        <f t="shared" si="40"/>
        <v>2292537.162009784</v>
      </c>
      <c r="H192" s="34">
        <f t="shared" si="40"/>
        <v>1472456.2684250865</v>
      </c>
      <c r="I192" s="34">
        <f t="shared" si="40"/>
        <v>3370714.9414009289</v>
      </c>
      <c r="J192" s="34">
        <f t="shared" si="40"/>
        <v>2907153.0164959873</v>
      </c>
      <c r="K192" s="34">
        <f t="shared" si="40"/>
        <v>3832599.6442334368</v>
      </c>
      <c r="L192" s="34">
        <f t="shared" si="40"/>
        <v>1016882.1126744108</v>
      </c>
      <c r="M192" s="34">
        <f t="shared" si="40"/>
        <v>3108554.9390738206</v>
      </c>
      <c r="N192" s="34">
        <f t="shared" si="40"/>
        <v>1087247.1621185918</v>
      </c>
      <c r="O192" s="34">
        <f t="shared" si="40"/>
        <v>134301.99134147883</v>
      </c>
      <c r="P192" s="34">
        <f t="shared" si="40"/>
        <v>2096571.0220838645</v>
      </c>
      <c r="Q192" s="34">
        <f t="shared" si="39"/>
        <v>35880713.287414357</v>
      </c>
      <c r="R192" s="20">
        <v>191</v>
      </c>
    </row>
    <row r="193" spans="1:18" s="20" customFormat="1" x14ac:dyDescent="0.3">
      <c r="A193" s="36" t="s">
        <v>104</v>
      </c>
      <c r="B193" s="19" t="s">
        <v>105</v>
      </c>
      <c r="C193" s="34">
        <v>0</v>
      </c>
      <c r="D193" s="35">
        <v>0</v>
      </c>
      <c r="E193" s="35">
        <v>0</v>
      </c>
      <c r="F193" s="35">
        <v>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f t="shared" si="39"/>
        <v>0</v>
      </c>
      <c r="R193" s="20">
        <v>192</v>
      </c>
    </row>
    <row r="194" spans="1:18" s="20" customFormat="1" x14ac:dyDescent="0.3">
      <c r="A194" s="36" t="s">
        <v>106</v>
      </c>
      <c r="B194" s="19" t="s">
        <v>107</v>
      </c>
      <c r="C194" s="34">
        <v>0</v>
      </c>
      <c r="D194" s="35">
        <v>0</v>
      </c>
      <c r="E194" s="35">
        <v>0</v>
      </c>
      <c r="F194" s="35">
        <v>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f t="shared" si="39"/>
        <v>0</v>
      </c>
      <c r="R194" s="20">
        <v>193</v>
      </c>
    </row>
    <row r="195" spans="1:18" s="20" customFormat="1" x14ac:dyDescent="0.3">
      <c r="A195" s="36" t="s">
        <v>108</v>
      </c>
      <c r="B195" s="19" t="s">
        <v>109</v>
      </c>
      <c r="C195" s="34">
        <v>0</v>
      </c>
      <c r="D195" s="35">
        <v>0</v>
      </c>
      <c r="E195" s="35">
        <v>0</v>
      </c>
      <c r="F195" s="35">
        <v>0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f t="shared" si="39"/>
        <v>0</v>
      </c>
      <c r="R195" s="20">
        <v>194</v>
      </c>
    </row>
    <row r="196" spans="1:18" s="20" customFormat="1" x14ac:dyDescent="0.3">
      <c r="A196" s="23" t="s">
        <v>110</v>
      </c>
      <c r="B196" s="24"/>
      <c r="C196" s="25">
        <f t="shared" ref="C196:O196" si="41">SUM(C180:C195)</f>
        <v>4558360.2484686486</v>
      </c>
      <c r="D196" s="26">
        <f t="shared" si="41"/>
        <v>3334054.8122597113</v>
      </c>
      <c r="E196" s="26">
        <f t="shared" si="41"/>
        <v>4325914.4083170183</v>
      </c>
      <c r="F196" s="26">
        <f t="shared" si="41"/>
        <v>3269327.656011587</v>
      </c>
      <c r="G196" s="26">
        <f t="shared" si="41"/>
        <v>2421761.622009784</v>
      </c>
      <c r="H196" s="26">
        <f t="shared" si="41"/>
        <v>1645289.5984250866</v>
      </c>
      <c r="I196" s="26">
        <f t="shared" si="41"/>
        <v>3579916.0639009289</v>
      </c>
      <c r="J196" s="26">
        <f t="shared" si="41"/>
        <v>3162853.0814959873</v>
      </c>
      <c r="K196" s="26">
        <f t="shared" si="41"/>
        <v>4029220.386733437</v>
      </c>
      <c r="L196" s="26">
        <f t="shared" si="41"/>
        <v>1251695.2851744108</v>
      </c>
      <c r="M196" s="26">
        <f t="shared" si="41"/>
        <v>3310791.7115738206</v>
      </c>
      <c r="N196" s="26">
        <f t="shared" si="41"/>
        <v>1341233.2671185918</v>
      </c>
      <c r="O196" s="26">
        <f t="shared" si="41"/>
        <v>329948.85884147882</v>
      </c>
      <c r="P196" s="26">
        <f t="shared" ref="P196" si="42">SUM(P180:P195)</f>
        <v>2293055.5795838647</v>
      </c>
      <c r="Q196" s="26">
        <f t="shared" si="39"/>
        <v>38853422.579914346</v>
      </c>
      <c r="R196" s="20">
        <v>195</v>
      </c>
    </row>
    <row r="197" spans="1:18" s="20" customFormat="1" ht="1.9" customHeight="1" x14ac:dyDescent="0.3">
      <c r="A197" s="15"/>
      <c r="B197" s="30"/>
      <c r="C197" s="3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>
        <f t="shared" si="39"/>
        <v>0</v>
      </c>
      <c r="R197" s="20">
        <v>196</v>
      </c>
    </row>
    <row r="198" spans="1:18" s="20" customFormat="1" ht="52" x14ac:dyDescent="0.3">
      <c r="A198" s="23" t="s">
        <v>111</v>
      </c>
      <c r="B198" s="24"/>
      <c r="C198" s="25">
        <f>C19-C177-C196</f>
        <v>0</v>
      </c>
      <c r="D198" s="26">
        <f>D19-D177-D196</f>
        <v>0</v>
      </c>
      <c r="E198" s="26">
        <f t="shared" ref="E198:O198" si="43">E19-E177-E196</f>
        <v>0</v>
      </c>
      <c r="F198" s="26">
        <f t="shared" si="43"/>
        <v>0</v>
      </c>
      <c r="G198" s="26">
        <f t="shared" si="43"/>
        <v>0</v>
      </c>
      <c r="H198" s="26">
        <f t="shared" si="43"/>
        <v>0</v>
      </c>
      <c r="I198" s="26">
        <f t="shared" si="43"/>
        <v>0</v>
      </c>
      <c r="J198" s="26">
        <f t="shared" si="43"/>
        <v>0</v>
      </c>
      <c r="K198" s="26">
        <f t="shared" si="43"/>
        <v>0</v>
      </c>
      <c r="L198" s="26">
        <f t="shared" si="43"/>
        <v>0</v>
      </c>
      <c r="M198" s="26">
        <f t="shared" si="43"/>
        <v>0</v>
      </c>
      <c r="N198" s="26">
        <f t="shared" si="43"/>
        <v>0</v>
      </c>
      <c r="O198" s="26">
        <f t="shared" si="43"/>
        <v>0</v>
      </c>
      <c r="P198" s="26">
        <f t="shared" ref="P198" si="44">P19-P177-P196</f>
        <v>0</v>
      </c>
      <c r="Q198" s="26">
        <f t="shared" si="39"/>
        <v>0</v>
      </c>
      <c r="R198" s="20">
        <v>197</v>
      </c>
    </row>
    <row r="199" spans="1:18" ht="1.9" customHeight="1" x14ac:dyDescent="0.3">
      <c r="A199" s="37"/>
      <c r="B199" s="38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</row>
    <row r="200" spans="1:18" ht="25" x14ac:dyDescent="0.3">
      <c r="A200" s="40" t="s">
        <v>112</v>
      </c>
      <c r="C200" s="41" t="str">
        <f t="shared" ref="C200:Q200" si="45">IF(C4&gt;C196,"Yes","No")</f>
        <v>No</v>
      </c>
      <c r="D200" s="41" t="str">
        <f t="shared" si="45"/>
        <v>No</v>
      </c>
      <c r="E200" s="41" t="str">
        <f t="shared" si="45"/>
        <v>No</v>
      </c>
      <c r="F200" s="41" t="str">
        <f t="shared" si="45"/>
        <v>No</v>
      </c>
      <c r="G200" s="41" t="str">
        <f t="shared" si="45"/>
        <v>No</v>
      </c>
      <c r="H200" s="41" t="str">
        <f t="shared" si="45"/>
        <v>No</v>
      </c>
      <c r="I200" s="41" t="str">
        <f t="shared" si="45"/>
        <v>No</v>
      </c>
      <c r="J200" s="41" t="str">
        <f t="shared" si="45"/>
        <v>No</v>
      </c>
      <c r="K200" s="41" t="str">
        <f t="shared" si="45"/>
        <v>No</v>
      </c>
      <c r="L200" s="41" t="str">
        <f t="shared" si="45"/>
        <v>No</v>
      </c>
      <c r="M200" s="41" t="str">
        <f t="shared" si="45"/>
        <v>No</v>
      </c>
      <c r="N200" s="41" t="str">
        <f t="shared" si="45"/>
        <v>No</v>
      </c>
      <c r="O200" s="41" t="str">
        <f t="shared" si="45"/>
        <v>No</v>
      </c>
      <c r="P200" s="41" t="str">
        <f t="shared" ref="P200" si="46">IF(P4&gt;P196,"Yes","No")</f>
        <v>No</v>
      </c>
      <c r="Q200" s="41" t="str">
        <f t="shared" si="45"/>
        <v>No</v>
      </c>
    </row>
  </sheetData>
  <conditionalFormatting sqref="C200:P200">
    <cfRule type="cellIs" dxfId="1" priority="4" operator="equal">
      <formula>"Yes"</formula>
    </cfRule>
  </conditionalFormatting>
  <conditionalFormatting sqref="Q200">
    <cfRule type="cellIs" dxfId="0" priority="1" operator="equal">
      <formula>"Yes"</formula>
    </cfRule>
  </conditionalFormatting>
  <pageMargins left="0.7" right="0.7" top="0.75" bottom="0.75" header="0.3" footer="0.3"/>
  <pageSetup scale="4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G15" sqref="G2:G15"/>
    </sheetView>
  </sheetViews>
  <sheetFormatPr defaultRowHeight="14.5" x14ac:dyDescent="0.35"/>
  <cols>
    <col min="1" max="1" width="16.54296875" style="44" bestFit="1" customWidth="1"/>
    <col min="2" max="4" width="16.54296875" style="44" customWidth="1"/>
    <col min="5" max="5" width="13.453125" style="44" bestFit="1" customWidth="1"/>
    <col min="6" max="6" width="8.1796875" style="44" bestFit="1" customWidth="1"/>
    <col min="7" max="7" width="10.26953125" style="44" bestFit="1" customWidth="1"/>
    <col min="8" max="16384" width="8.7265625" style="44"/>
  </cols>
  <sheetData>
    <row r="1" spans="1:7" x14ac:dyDescent="0.35">
      <c r="A1" s="44" t="s">
        <v>124</v>
      </c>
      <c r="B1" s="44" t="s">
        <v>138</v>
      </c>
      <c r="C1" s="44" t="s">
        <v>854</v>
      </c>
      <c r="D1" s="44" t="s">
        <v>139</v>
      </c>
      <c r="E1" s="44" t="s">
        <v>835</v>
      </c>
      <c r="F1" s="44" t="s">
        <v>836</v>
      </c>
      <c r="G1" s="44" t="s">
        <v>837</v>
      </c>
    </row>
    <row r="2" spans="1:7" x14ac:dyDescent="0.35">
      <c r="A2" s="44" t="s">
        <v>838</v>
      </c>
      <c r="B2" s="44">
        <v>100</v>
      </c>
      <c r="C2" s="44" t="str">
        <f>TEXT(B2,"000")</f>
        <v>100</v>
      </c>
      <c r="D2" s="44">
        <f>VLOOKUP(C2,'[1]Fund Code to CDE Code CW'!$A:$B,2,FALSE)</f>
        <v>438</v>
      </c>
      <c r="E2" s="44">
        <v>443</v>
      </c>
      <c r="F2" s="44">
        <v>9</v>
      </c>
      <c r="G2" s="44">
        <f t="shared" ref="G2:G17" si="0">E2+F2</f>
        <v>452</v>
      </c>
    </row>
    <row r="3" spans="1:7" x14ac:dyDescent="0.35">
      <c r="A3" s="44" t="s">
        <v>839</v>
      </c>
      <c r="B3" s="44">
        <v>150</v>
      </c>
      <c r="C3" s="44" t="str">
        <f t="shared" ref="C3:C17" si="1">TEXT(B3,"000")</f>
        <v>150</v>
      </c>
      <c r="D3" s="44">
        <f>VLOOKUP(C3,'[1]Fund Code to CDE Code CW'!$A:$B,2,FALSE)</f>
        <v>481</v>
      </c>
      <c r="E3" s="44">
        <v>552</v>
      </c>
      <c r="F3" s="44">
        <v>13</v>
      </c>
      <c r="G3" s="44">
        <f t="shared" si="0"/>
        <v>565</v>
      </c>
    </row>
    <row r="4" spans="1:7" x14ac:dyDescent="0.35">
      <c r="A4" s="44" t="s">
        <v>840</v>
      </c>
      <c r="B4" s="44">
        <v>101</v>
      </c>
      <c r="C4" s="44" t="str">
        <f t="shared" si="1"/>
        <v>101</v>
      </c>
      <c r="D4" s="44">
        <f>VLOOKUP(C4,'[1]Fund Code to CDE Code CW'!$A:$B,2,FALSE)</f>
        <v>443</v>
      </c>
      <c r="E4" s="44">
        <v>470</v>
      </c>
      <c r="F4" s="44">
        <v>7</v>
      </c>
      <c r="G4" s="44">
        <f t="shared" si="0"/>
        <v>477</v>
      </c>
    </row>
    <row r="5" spans="1:7" x14ac:dyDescent="0.35">
      <c r="A5" s="44" t="s">
        <v>841</v>
      </c>
      <c r="B5" s="44">
        <v>151</v>
      </c>
      <c r="C5" s="44" t="str">
        <f t="shared" si="1"/>
        <v>151</v>
      </c>
      <c r="D5" s="44">
        <f>VLOOKUP(C5,'[1]Fund Code to CDE Code CW'!$A:$B,2,FALSE)</f>
        <v>462</v>
      </c>
      <c r="E5" s="44">
        <v>539</v>
      </c>
      <c r="F5" s="44">
        <v>28</v>
      </c>
      <c r="G5" s="44">
        <f t="shared" si="0"/>
        <v>567</v>
      </c>
    </row>
    <row r="6" spans="1:7" x14ac:dyDescent="0.35">
      <c r="A6" s="44" t="s">
        <v>842</v>
      </c>
      <c r="B6" s="44">
        <v>102</v>
      </c>
      <c r="C6" s="44" t="str">
        <f t="shared" si="1"/>
        <v>102</v>
      </c>
      <c r="D6" s="44">
        <f>VLOOKUP(C6,'[1]Fund Code to CDE Code CW'!$A:$B,2,FALSE)</f>
        <v>436</v>
      </c>
      <c r="E6" s="44">
        <v>260</v>
      </c>
      <c r="F6" s="44">
        <v>0</v>
      </c>
      <c r="G6" s="44">
        <f t="shared" si="0"/>
        <v>260</v>
      </c>
    </row>
    <row r="7" spans="1:7" x14ac:dyDescent="0.35">
      <c r="A7" s="44" t="s">
        <v>843</v>
      </c>
      <c r="B7" s="44">
        <v>152</v>
      </c>
      <c r="C7" s="44" t="str">
        <f t="shared" si="1"/>
        <v>152</v>
      </c>
      <c r="D7" s="44">
        <f>VLOOKUP(C7,'[1]Fund Code to CDE Code CW'!$A:$B,2,FALSE)</f>
        <v>472</v>
      </c>
      <c r="E7" s="44">
        <v>325</v>
      </c>
      <c r="F7" s="44">
        <v>13</v>
      </c>
      <c r="G7" s="44">
        <f t="shared" si="0"/>
        <v>338</v>
      </c>
    </row>
    <row r="8" spans="1:7" x14ac:dyDescent="0.35">
      <c r="A8" s="44" t="s">
        <v>844</v>
      </c>
      <c r="B8" s="44">
        <v>103</v>
      </c>
      <c r="C8" s="44" t="str">
        <f t="shared" si="1"/>
        <v>103</v>
      </c>
      <c r="D8" s="44">
        <f>VLOOKUP(C8,'[1]Fund Code to CDE Code CW'!$A:$B,2,FALSE)</f>
        <v>394</v>
      </c>
      <c r="E8" s="44">
        <v>455</v>
      </c>
      <c r="F8" s="44">
        <v>0</v>
      </c>
      <c r="G8" s="44">
        <f t="shared" si="0"/>
        <v>455</v>
      </c>
    </row>
    <row r="9" spans="1:7" x14ac:dyDescent="0.35">
      <c r="A9" s="44" t="s">
        <v>845</v>
      </c>
      <c r="B9" s="44">
        <v>153</v>
      </c>
      <c r="C9" s="44" t="str">
        <f t="shared" si="1"/>
        <v>153</v>
      </c>
      <c r="D9" s="44">
        <f>VLOOKUP(C9,'[1]Fund Code to CDE Code CW'!$A:$B,2,FALSE)</f>
        <v>521</v>
      </c>
      <c r="E9" s="44">
        <v>549</v>
      </c>
      <c r="F9" s="44">
        <v>0</v>
      </c>
      <c r="G9" s="44">
        <f t="shared" si="0"/>
        <v>549</v>
      </c>
    </row>
    <row r="10" spans="1:7" x14ac:dyDescent="0.35">
      <c r="A10" s="44" t="s">
        <v>846</v>
      </c>
      <c r="B10" s="44">
        <v>104</v>
      </c>
      <c r="C10" s="44" t="str">
        <f t="shared" si="1"/>
        <v>104</v>
      </c>
      <c r="D10" s="44">
        <f>VLOOKUP(C10,'[1]Fund Code to CDE Code CW'!$A:$B,2,FALSE)</f>
        <v>437</v>
      </c>
      <c r="E10" s="44">
        <v>465</v>
      </c>
      <c r="F10" s="44">
        <v>4</v>
      </c>
      <c r="G10" s="44">
        <f t="shared" si="0"/>
        <v>469</v>
      </c>
    </row>
    <row r="11" spans="1:7" x14ac:dyDescent="0.35">
      <c r="A11" s="44" t="s">
        <v>847</v>
      </c>
      <c r="B11" s="44">
        <v>154</v>
      </c>
      <c r="C11" s="44" t="str">
        <f t="shared" si="1"/>
        <v>154</v>
      </c>
      <c r="D11" s="44">
        <f>VLOOKUP(C11,'[1]Fund Code to CDE Code CW'!$A:$B,2,FALSE)</f>
        <v>518</v>
      </c>
      <c r="E11" s="44">
        <v>544</v>
      </c>
      <c r="F11" s="44">
        <v>6</v>
      </c>
      <c r="G11" s="44">
        <f t="shared" si="0"/>
        <v>550</v>
      </c>
    </row>
    <row r="12" spans="1:7" x14ac:dyDescent="0.35">
      <c r="A12" s="44" t="s">
        <v>848</v>
      </c>
      <c r="B12" s="44">
        <v>105</v>
      </c>
      <c r="C12" s="44" t="str">
        <f t="shared" si="1"/>
        <v>105</v>
      </c>
      <c r="D12" s="44">
        <f>VLOOKUP(C12,'[1]Fund Code to CDE Code CW'!$A:$B,2,FALSE)</f>
        <v>388</v>
      </c>
      <c r="E12" s="44">
        <v>436</v>
      </c>
      <c r="F12" s="44">
        <v>8</v>
      </c>
      <c r="G12" s="44">
        <f t="shared" si="0"/>
        <v>444</v>
      </c>
    </row>
    <row r="13" spans="1:7" x14ac:dyDescent="0.35">
      <c r="A13" s="44" t="s">
        <v>849</v>
      </c>
      <c r="B13" s="44">
        <v>155</v>
      </c>
      <c r="C13" s="44" t="str">
        <f t="shared" si="1"/>
        <v>155</v>
      </c>
      <c r="D13" s="44">
        <f>VLOOKUP(C13,'[1]Fund Code to CDE Code CW'!$A:$B,2,FALSE)</f>
        <v>523</v>
      </c>
      <c r="E13" s="44">
        <v>550</v>
      </c>
      <c r="F13" s="44">
        <v>10</v>
      </c>
      <c r="G13" s="44">
        <f t="shared" si="0"/>
        <v>560</v>
      </c>
    </row>
    <row r="14" spans="1:7" x14ac:dyDescent="0.35">
      <c r="A14" s="44" t="s">
        <v>850</v>
      </c>
      <c r="B14" s="44">
        <v>107</v>
      </c>
      <c r="C14" s="44" t="str">
        <f t="shared" si="1"/>
        <v>107</v>
      </c>
      <c r="D14" s="44">
        <f>VLOOKUP(C14,'[1]Fund Code to CDE Code CW'!$A:$B,2,FALSE)</f>
        <v>335</v>
      </c>
      <c r="E14" s="44">
        <v>450</v>
      </c>
      <c r="F14" s="44">
        <v>0</v>
      </c>
      <c r="G14" s="44">
        <f t="shared" si="0"/>
        <v>450</v>
      </c>
    </row>
    <row r="15" spans="1:7" x14ac:dyDescent="0.35">
      <c r="A15" s="44" t="s">
        <v>851</v>
      </c>
      <c r="B15" s="44">
        <v>157</v>
      </c>
      <c r="C15" s="44" t="str">
        <f t="shared" si="1"/>
        <v>157</v>
      </c>
      <c r="D15" s="44">
        <f>VLOOKUP(C15,'[1]Fund Code to CDE Code CW'!$A:$B,2,FALSE)</f>
        <v>535</v>
      </c>
      <c r="E15" s="44">
        <v>299</v>
      </c>
      <c r="F15" s="44">
        <v>0</v>
      </c>
      <c r="G15" s="44">
        <f t="shared" si="0"/>
        <v>299</v>
      </c>
    </row>
    <row r="16" spans="1:7" x14ac:dyDescent="0.35">
      <c r="A16" s="44" t="s">
        <v>852</v>
      </c>
      <c r="B16" s="44">
        <v>120</v>
      </c>
      <c r="C16" s="44" t="str">
        <f t="shared" si="1"/>
        <v>120</v>
      </c>
      <c r="D16" s="44">
        <f>VLOOKUP(C16,'[1]Fund Code to CDE Code CW'!$A:$B,2,FALSE)</f>
        <v>0</v>
      </c>
      <c r="E16" s="44">
        <v>450</v>
      </c>
      <c r="F16" s="44">
        <v>0</v>
      </c>
      <c r="G16" s="44">
        <f t="shared" si="0"/>
        <v>450</v>
      </c>
    </row>
    <row r="17" spans="1:7" x14ac:dyDescent="0.35">
      <c r="A17" s="44" t="s">
        <v>853</v>
      </c>
      <c r="B17" s="44">
        <v>170</v>
      </c>
      <c r="C17" s="44" t="str">
        <f t="shared" si="1"/>
        <v>170</v>
      </c>
      <c r="D17" s="44">
        <f>VLOOKUP(C17,'[1]Fund Code to CDE Code CW'!$A:$B,2,FALSE)</f>
        <v>0</v>
      </c>
      <c r="E17" s="44">
        <v>160</v>
      </c>
      <c r="F17" s="44">
        <v>0</v>
      </c>
      <c r="G17" s="44">
        <f t="shared" si="0"/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8"/>
  <sheetViews>
    <sheetView zoomScale="70" zoomScaleNormal="70" workbookViewId="0">
      <selection activeCell="G15" sqref="G2:G15"/>
    </sheetView>
  </sheetViews>
  <sheetFormatPr defaultRowHeight="14.5" x14ac:dyDescent="0.35"/>
  <cols>
    <col min="1" max="1" width="12" style="44" bestFit="1" customWidth="1"/>
    <col min="2" max="2" width="14.7265625" style="44" bestFit="1" customWidth="1"/>
    <col min="3" max="3" width="16.1796875" style="44" bestFit="1" customWidth="1"/>
    <col min="4" max="4" width="40.453125" style="44" bestFit="1" customWidth="1"/>
    <col min="5" max="5" width="13.08984375" style="44" bestFit="1" customWidth="1"/>
    <col min="6" max="6" width="13.7265625" style="44" bestFit="1" customWidth="1"/>
    <col min="7" max="7" width="34.81640625" style="44" bestFit="1" customWidth="1"/>
    <col min="8" max="8" width="13.1796875" style="44" bestFit="1" customWidth="1"/>
    <col min="9" max="9" width="14" style="44" bestFit="1" customWidth="1"/>
    <col min="10" max="10" width="11.08984375" style="44" bestFit="1" customWidth="1"/>
    <col min="11" max="11" width="18" style="45" bestFit="1" customWidth="1"/>
    <col min="12" max="16384" width="8.7265625" style="44"/>
  </cols>
  <sheetData>
    <row r="1" spans="1:11" x14ac:dyDescent="0.35">
      <c r="A1" s="44" t="s">
        <v>124</v>
      </c>
      <c r="B1" s="44" t="s">
        <v>125</v>
      </c>
      <c r="C1" s="44" t="s">
        <v>126</v>
      </c>
      <c r="D1" s="44" t="s">
        <v>127</v>
      </c>
      <c r="E1" s="44" t="s">
        <v>128</v>
      </c>
      <c r="F1" s="44" t="s">
        <v>129</v>
      </c>
      <c r="G1" s="44" t="s">
        <v>130</v>
      </c>
      <c r="H1" s="44" t="s">
        <v>131</v>
      </c>
      <c r="I1" s="44" t="s">
        <v>132</v>
      </c>
      <c r="J1" s="44" t="s">
        <v>133</v>
      </c>
      <c r="K1" s="45" t="s">
        <v>134</v>
      </c>
    </row>
    <row r="2" spans="1:11" x14ac:dyDescent="0.35">
      <c r="A2" s="44">
        <v>438</v>
      </c>
      <c r="C2" s="44" t="s">
        <v>146</v>
      </c>
      <c r="D2" s="44" t="s">
        <v>147</v>
      </c>
      <c r="E2" s="44" t="s">
        <v>148</v>
      </c>
      <c r="F2" s="44">
        <v>6</v>
      </c>
      <c r="G2" s="44" t="s">
        <v>149</v>
      </c>
      <c r="H2" s="44">
        <v>1700</v>
      </c>
      <c r="I2" s="44" t="s">
        <v>150</v>
      </c>
      <c r="J2" s="44" t="s">
        <v>151</v>
      </c>
      <c r="K2" s="45">
        <v>52661.624999999978</v>
      </c>
    </row>
    <row r="3" spans="1:11" x14ac:dyDescent="0.35">
      <c r="A3" s="44">
        <v>438</v>
      </c>
      <c r="C3" s="44" t="s">
        <v>146</v>
      </c>
      <c r="D3" s="44" t="s">
        <v>152</v>
      </c>
      <c r="E3" s="44" t="s">
        <v>150</v>
      </c>
      <c r="F3" s="44">
        <v>6</v>
      </c>
      <c r="G3" s="44" t="s">
        <v>153</v>
      </c>
      <c r="H3" s="44">
        <v>1700</v>
      </c>
      <c r="I3" s="44">
        <v>1600</v>
      </c>
      <c r="J3" s="44" t="s">
        <v>154</v>
      </c>
      <c r="K3" s="45">
        <v>7363.3245000000006</v>
      </c>
    </row>
    <row r="4" spans="1:11" x14ac:dyDescent="0.35">
      <c r="A4" s="44">
        <v>438</v>
      </c>
      <c r="C4" s="44" t="s">
        <v>146</v>
      </c>
      <c r="D4" s="44" t="s">
        <v>155</v>
      </c>
      <c r="E4" s="44" t="s">
        <v>156</v>
      </c>
      <c r="F4" s="44">
        <v>6</v>
      </c>
      <c r="G4" s="44" t="s">
        <v>157</v>
      </c>
      <c r="H4" s="44">
        <v>1700</v>
      </c>
      <c r="I4" s="44">
        <v>1900</v>
      </c>
      <c r="J4" s="44" t="s">
        <v>158</v>
      </c>
      <c r="K4" s="45">
        <v>7999.9999999999964</v>
      </c>
    </row>
    <row r="5" spans="1:11" x14ac:dyDescent="0.35">
      <c r="A5" s="44">
        <v>438</v>
      </c>
      <c r="C5" s="44" t="s">
        <v>146</v>
      </c>
      <c r="D5" s="44" t="s">
        <v>159</v>
      </c>
      <c r="E5" s="44" t="s">
        <v>160</v>
      </c>
      <c r="F5" s="44">
        <v>14</v>
      </c>
      <c r="G5" s="44" t="s">
        <v>161</v>
      </c>
      <c r="H5" s="44">
        <v>5710</v>
      </c>
      <c r="I5" s="44" t="s">
        <v>150</v>
      </c>
      <c r="J5" s="44" t="s">
        <v>162</v>
      </c>
      <c r="K5" s="45">
        <v>4463500.0000000009</v>
      </c>
    </row>
    <row r="6" spans="1:11" x14ac:dyDescent="0.35">
      <c r="A6" s="44">
        <v>438</v>
      </c>
      <c r="C6" s="44" t="s">
        <v>146</v>
      </c>
      <c r="D6" s="44" t="s">
        <v>163</v>
      </c>
      <c r="E6" s="44" t="s">
        <v>164</v>
      </c>
      <c r="F6" s="44">
        <v>9</v>
      </c>
      <c r="G6" s="44" t="s">
        <v>165</v>
      </c>
      <c r="H6" s="44">
        <v>4954</v>
      </c>
      <c r="I6" s="44" t="s">
        <v>150</v>
      </c>
      <c r="J6" s="44" t="s">
        <v>166</v>
      </c>
      <c r="K6" s="45">
        <v>491459</v>
      </c>
    </row>
    <row r="7" spans="1:11" x14ac:dyDescent="0.35">
      <c r="A7" s="44">
        <v>438</v>
      </c>
      <c r="C7" s="44" t="s">
        <v>146</v>
      </c>
      <c r="D7" s="44" t="s">
        <v>167</v>
      </c>
      <c r="E7" s="44" t="s">
        <v>168</v>
      </c>
      <c r="F7" s="44">
        <v>8</v>
      </c>
      <c r="G7" s="44" t="s">
        <v>169</v>
      </c>
      <c r="H7" s="44">
        <v>3954</v>
      </c>
      <c r="I7" s="44" t="s">
        <v>150</v>
      </c>
      <c r="J7" s="44" t="s">
        <v>170</v>
      </c>
      <c r="K7" s="45">
        <v>65949.409999999989</v>
      </c>
    </row>
    <row r="8" spans="1:11" x14ac:dyDescent="0.35">
      <c r="A8" s="44">
        <v>438</v>
      </c>
      <c r="C8" s="44" t="s">
        <v>146</v>
      </c>
      <c r="D8" s="44" t="s">
        <v>171</v>
      </c>
      <c r="E8" s="44" t="s">
        <v>172</v>
      </c>
      <c r="F8" s="44">
        <v>9</v>
      </c>
      <c r="G8" s="44" t="s">
        <v>173</v>
      </c>
      <c r="H8" s="44">
        <v>4954</v>
      </c>
      <c r="I8" s="44" t="s">
        <v>150</v>
      </c>
      <c r="J8" s="44" t="s">
        <v>166</v>
      </c>
      <c r="K8" s="45">
        <v>136504</v>
      </c>
    </row>
    <row r="9" spans="1:11" x14ac:dyDescent="0.35">
      <c r="A9" s="44">
        <v>438</v>
      </c>
      <c r="C9" s="44" t="s">
        <v>146</v>
      </c>
      <c r="D9" s="44" t="s">
        <v>174</v>
      </c>
      <c r="E9" s="44" t="s">
        <v>25</v>
      </c>
      <c r="F9" s="44">
        <v>9</v>
      </c>
      <c r="G9" s="44" t="s">
        <v>175</v>
      </c>
      <c r="H9" s="44">
        <v>4954</v>
      </c>
      <c r="I9" s="44">
        <v>2200</v>
      </c>
      <c r="J9" s="44" t="s">
        <v>176</v>
      </c>
      <c r="K9" s="45">
        <v>15706</v>
      </c>
    </row>
    <row r="10" spans="1:11" x14ac:dyDescent="0.35">
      <c r="A10" s="44">
        <v>438</v>
      </c>
      <c r="C10" s="44" t="s">
        <v>146</v>
      </c>
      <c r="D10" s="44" t="s">
        <v>177</v>
      </c>
      <c r="E10" s="44" t="s">
        <v>178</v>
      </c>
      <c r="F10" s="44">
        <v>9</v>
      </c>
      <c r="G10" s="44" t="s">
        <v>179</v>
      </c>
      <c r="H10" s="44">
        <v>4954</v>
      </c>
      <c r="I10" s="44" t="s">
        <v>150</v>
      </c>
      <c r="J10" s="44" t="s">
        <v>166</v>
      </c>
      <c r="K10" s="45">
        <v>11699</v>
      </c>
    </row>
    <row r="11" spans="1:11" x14ac:dyDescent="0.35">
      <c r="A11" s="44">
        <v>438</v>
      </c>
      <c r="C11" s="44" t="s">
        <v>146</v>
      </c>
      <c r="D11" s="44" t="s">
        <v>180</v>
      </c>
      <c r="E11" s="44" t="s">
        <v>181</v>
      </c>
      <c r="F11" s="44">
        <v>9</v>
      </c>
      <c r="G11" s="44" t="s">
        <v>182</v>
      </c>
      <c r="H11" s="44">
        <v>4954</v>
      </c>
      <c r="I11" s="44" t="s">
        <v>150</v>
      </c>
      <c r="J11" s="44" t="s">
        <v>166</v>
      </c>
      <c r="K11" s="45">
        <v>9443</v>
      </c>
    </row>
    <row r="12" spans="1:11" x14ac:dyDescent="0.35">
      <c r="A12" s="44">
        <v>438</v>
      </c>
      <c r="C12" s="44" t="s">
        <v>146</v>
      </c>
      <c r="D12" s="44" t="s">
        <v>183</v>
      </c>
      <c r="E12" s="44" t="s">
        <v>184</v>
      </c>
      <c r="F12" s="44">
        <v>8</v>
      </c>
      <c r="G12" s="44" t="s">
        <v>185</v>
      </c>
      <c r="H12" s="44">
        <v>3954</v>
      </c>
      <c r="I12" s="44" t="s">
        <v>137</v>
      </c>
      <c r="J12" s="44" t="s">
        <v>136</v>
      </c>
      <c r="K12" s="45">
        <v>5758.0019999999995</v>
      </c>
    </row>
    <row r="13" spans="1:11" x14ac:dyDescent="0.35">
      <c r="A13" s="44">
        <v>438</v>
      </c>
      <c r="C13" s="44" t="s">
        <v>146</v>
      </c>
      <c r="D13" s="44" t="s">
        <v>186</v>
      </c>
      <c r="E13" s="44" t="s">
        <v>187</v>
      </c>
      <c r="F13" s="44">
        <v>8</v>
      </c>
      <c r="G13" s="44" t="s">
        <v>188</v>
      </c>
      <c r="H13" s="44">
        <v>3954</v>
      </c>
      <c r="I13" s="44" t="s">
        <v>137</v>
      </c>
      <c r="J13" s="44" t="s">
        <v>136</v>
      </c>
      <c r="K13" s="45">
        <v>10467.800999999999</v>
      </c>
    </row>
    <row r="14" spans="1:11" x14ac:dyDescent="0.35">
      <c r="A14" s="44">
        <v>438</v>
      </c>
      <c r="C14" s="44" t="s">
        <v>146</v>
      </c>
      <c r="D14" s="44" t="s">
        <v>189</v>
      </c>
      <c r="E14" s="44" t="s">
        <v>190</v>
      </c>
      <c r="F14" s="44">
        <v>6</v>
      </c>
      <c r="G14" s="44" t="s">
        <v>191</v>
      </c>
      <c r="H14" s="44">
        <v>1900</v>
      </c>
      <c r="I14" s="44">
        <v>1700</v>
      </c>
      <c r="J14" s="44" t="s">
        <v>192</v>
      </c>
      <c r="K14" s="45">
        <v>200461.00000000003</v>
      </c>
    </row>
    <row r="15" spans="1:11" x14ac:dyDescent="0.35">
      <c r="A15" s="44">
        <v>438</v>
      </c>
      <c r="C15" s="44" t="s">
        <v>146</v>
      </c>
      <c r="D15" s="44" t="s">
        <v>193</v>
      </c>
      <c r="E15" s="44" t="s">
        <v>194</v>
      </c>
      <c r="F15" s="44">
        <v>8</v>
      </c>
      <c r="G15" s="44" t="s">
        <v>195</v>
      </c>
      <c r="H15" s="44">
        <v>3954</v>
      </c>
      <c r="I15" s="44" t="s">
        <v>160</v>
      </c>
      <c r="J15" s="44" t="s">
        <v>196</v>
      </c>
      <c r="K15" s="45">
        <v>2216.4546347999999</v>
      </c>
    </row>
    <row r="16" spans="1:11" x14ac:dyDescent="0.35">
      <c r="A16" s="44">
        <v>438</v>
      </c>
      <c r="C16" s="44" t="s">
        <v>146</v>
      </c>
      <c r="D16" s="44" t="s">
        <v>197</v>
      </c>
      <c r="E16" s="44" t="s">
        <v>198</v>
      </c>
      <c r="F16" s="44">
        <v>9</v>
      </c>
      <c r="G16" s="44" t="s">
        <v>199</v>
      </c>
      <c r="H16" s="44">
        <v>4954</v>
      </c>
      <c r="I16" s="44">
        <v>1600</v>
      </c>
      <c r="J16" s="44" t="s">
        <v>200</v>
      </c>
      <c r="K16" s="45">
        <v>18874.861922045133</v>
      </c>
    </row>
    <row r="17" spans="1:11" x14ac:dyDescent="0.35">
      <c r="A17" s="44">
        <v>438</v>
      </c>
      <c r="C17" s="44" t="s">
        <v>146</v>
      </c>
      <c r="D17" s="44" t="s">
        <v>201</v>
      </c>
      <c r="E17" s="44" t="s">
        <v>202</v>
      </c>
      <c r="F17" s="44">
        <v>6</v>
      </c>
      <c r="G17" s="44" t="s">
        <v>203</v>
      </c>
      <c r="H17" s="44">
        <v>1900</v>
      </c>
      <c r="I17" s="44">
        <v>1600</v>
      </c>
      <c r="J17" s="44" t="s">
        <v>204</v>
      </c>
      <c r="K17" s="45">
        <v>22150</v>
      </c>
    </row>
    <row r="18" spans="1:11" x14ac:dyDescent="0.35">
      <c r="A18" s="44">
        <v>438</v>
      </c>
      <c r="C18" s="44" t="s">
        <v>146</v>
      </c>
      <c r="D18" s="44" t="s">
        <v>205</v>
      </c>
      <c r="E18" s="44" t="s">
        <v>206</v>
      </c>
      <c r="F18" s="44">
        <v>6</v>
      </c>
      <c r="G18" s="44" t="s">
        <v>207</v>
      </c>
      <c r="H18" s="44">
        <v>1954</v>
      </c>
      <c r="I18" s="44" t="s">
        <v>137</v>
      </c>
      <c r="J18" s="44" t="s">
        <v>208</v>
      </c>
      <c r="K18" s="45">
        <v>16275.000000000002</v>
      </c>
    </row>
    <row r="19" spans="1:11" x14ac:dyDescent="0.35">
      <c r="A19" s="44">
        <v>438</v>
      </c>
      <c r="C19" s="44" t="s">
        <v>146</v>
      </c>
      <c r="D19" s="44" t="s">
        <v>209</v>
      </c>
      <c r="E19" s="44" t="s">
        <v>27</v>
      </c>
      <c r="F19" s="44">
        <v>6</v>
      </c>
      <c r="G19" s="44" t="s">
        <v>210</v>
      </c>
      <c r="H19" s="44">
        <v>1954</v>
      </c>
      <c r="I19" s="44" t="s">
        <v>211</v>
      </c>
      <c r="J19" s="44" t="s">
        <v>212</v>
      </c>
      <c r="K19" s="45">
        <v>76234.319999999992</v>
      </c>
    </row>
    <row r="20" spans="1:11" x14ac:dyDescent="0.35">
      <c r="A20" s="44">
        <v>438</v>
      </c>
      <c r="C20" s="44" t="s">
        <v>146</v>
      </c>
      <c r="D20" s="44" t="s">
        <v>213</v>
      </c>
      <c r="E20" s="44" t="s">
        <v>214</v>
      </c>
      <c r="F20" s="44">
        <v>6</v>
      </c>
      <c r="G20" s="44" t="s">
        <v>215</v>
      </c>
      <c r="H20" s="44">
        <v>1954</v>
      </c>
      <c r="I20" s="44" t="s">
        <v>150</v>
      </c>
      <c r="J20" s="44" t="s">
        <v>216</v>
      </c>
      <c r="K20" s="45">
        <v>164252.28</v>
      </c>
    </row>
    <row r="21" spans="1:11" x14ac:dyDescent="0.35">
      <c r="A21" s="44">
        <v>438</v>
      </c>
      <c r="C21" s="44" t="s">
        <v>146</v>
      </c>
      <c r="D21" s="44" t="s">
        <v>217</v>
      </c>
      <c r="E21" s="44" t="s">
        <v>218</v>
      </c>
      <c r="F21" s="44">
        <v>6</v>
      </c>
      <c r="G21" s="44" t="s">
        <v>219</v>
      </c>
      <c r="H21" s="44">
        <v>1954</v>
      </c>
      <c r="I21" s="44" t="s">
        <v>150</v>
      </c>
      <c r="J21" s="44" t="s">
        <v>216</v>
      </c>
      <c r="K21" s="45">
        <v>116724.99999999996</v>
      </c>
    </row>
    <row r="22" spans="1:11" x14ac:dyDescent="0.35">
      <c r="A22" s="44">
        <v>438</v>
      </c>
      <c r="C22" s="44" t="s">
        <v>146</v>
      </c>
      <c r="D22" s="44" t="s">
        <v>220</v>
      </c>
      <c r="E22" s="44" t="s">
        <v>221</v>
      </c>
      <c r="F22" s="44">
        <v>6</v>
      </c>
      <c r="G22" s="44" t="s">
        <v>222</v>
      </c>
      <c r="H22" s="44">
        <v>1954</v>
      </c>
      <c r="I22" s="44" t="s">
        <v>223</v>
      </c>
      <c r="J22" s="44" t="s">
        <v>224</v>
      </c>
      <c r="K22" s="45">
        <v>28750.699999999997</v>
      </c>
    </row>
    <row r="23" spans="1:11" x14ac:dyDescent="0.35">
      <c r="A23" s="44">
        <v>438</v>
      </c>
      <c r="C23" s="44" t="s">
        <v>146</v>
      </c>
      <c r="D23" s="44" t="s">
        <v>225</v>
      </c>
      <c r="E23" s="44" t="s">
        <v>226</v>
      </c>
      <c r="F23" s="44">
        <v>6</v>
      </c>
      <c r="G23" s="44" t="s">
        <v>227</v>
      </c>
      <c r="H23" s="44">
        <v>1954</v>
      </c>
      <c r="I23" s="44" t="s">
        <v>150</v>
      </c>
      <c r="J23" s="44" t="s">
        <v>216</v>
      </c>
      <c r="K23" s="45">
        <v>53115.700000000004</v>
      </c>
    </row>
    <row r="24" spans="1:11" x14ac:dyDescent="0.35">
      <c r="A24" s="44">
        <v>438</v>
      </c>
      <c r="C24" s="44" t="s">
        <v>146</v>
      </c>
      <c r="D24" s="44" t="s">
        <v>228</v>
      </c>
      <c r="E24" s="44" t="s">
        <v>229</v>
      </c>
      <c r="F24" s="44">
        <v>6</v>
      </c>
      <c r="G24" s="44" t="s">
        <v>230</v>
      </c>
      <c r="H24" s="44">
        <v>1954</v>
      </c>
      <c r="I24" s="44" t="s">
        <v>223</v>
      </c>
      <c r="J24" s="44" t="s">
        <v>224</v>
      </c>
      <c r="K24" s="45">
        <v>25599.460000000006</v>
      </c>
    </row>
    <row r="25" spans="1:11" x14ac:dyDescent="0.35">
      <c r="A25" s="44">
        <v>438</v>
      </c>
      <c r="C25" s="44" t="s">
        <v>146</v>
      </c>
      <c r="D25" s="44" t="s">
        <v>231</v>
      </c>
      <c r="E25" s="44" t="s">
        <v>232</v>
      </c>
      <c r="F25" s="44">
        <v>6</v>
      </c>
      <c r="G25" s="44" t="s">
        <v>233</v>
      </c>
      <c r="H25" s="44">
        <v>1954</v>
      </c>
      <c r="I25" s="44" t="s">
        <v>150</v>
      </c>
      <c r="J25" s="44" t="s">
        <v>216</v>
      </c>
      <c r="K25" s="45">
        <v>165472.88999999998</v>
      </c>
    </row>
    <row r="26" spans="1:11" x14ac:dyDescent="0.35">
      <c r="A26" s="44">
        <v>438</v>
      </c>
      <c r="C26" s="44" t="s">
        <v>146</v>
      </c>
      <c r="D26" s="44" t="s">
        <v>234</v>
      </c>
      <c r="E26" s="44" t="s">
        <v>235</v>
      </c>
      <c r="F26" s="44">
        <v>6</v>
      </c>
      <c r="G26" s="44" t="s">
        <v>236</v>
      </c>
      <c r="H26" s="44">
        <v>1954</v>
      </c>
      <c r="I26" s="44" t="s">
        <v>150</v>
      </c>
      <c r="J26" s="44" t="s">
        <v>216</v>
      </c>
      <c r="K26" s="45">
        <v>126192.49999999994</v>
      </c>
    </row>
    <row r="27" spans="1:11" x14ac:dyDescent="0.35">
      <c r="A27" s="44">
        <v>438</v>
      </c>
      <c r="C27" s="44" t="s">
        <v>146</v>
      </c>
      <c r="D27" s="44" t="s">
        <v>237</v>
      </c>
      <c r="E27" s="44" t="s">
        <v>238</v>
      </c>
      <c r="F27" s="44">
        <v>6</v>
      </c>
      <c r="G27" s="44" t="s">
        <v>239</v>
      </c>
      <c r="H27" s="44">
        <v>1954</v>
      </c>
      <c r="I27" s="44" t="s">
        <v>150</v>
      </c>
      <c r="J27" s="44" t="s">
        <v>216</v>
      </c>
      <c r="K27" s="45">
        <v>97420.690000000017</v>
      </c>
    </row>
    <row r="28" spans="1:11" x14ac:dyDescent="0.35">
      <c r="A28" s="44">
        <v>438</v>
      </c>
      <c r="C28" s="44" t="s">
        <v>146</v>
      </c>
      <c r="D28" s="44" t="s">
        <v>240</v>
      </c>
      <c r="E28" s="44" t="s">
        <v>241</v>
      </c>
      <c r="F28" s="44">
        <v>6</v>
      </c>
      <c r="G28" s="44" t="s">
        <v>242</v>
      </c>
      <c r="H28" s="44">
        <v>1954</v>
      </c>
      <c r="I28" s="44" t="s">
        <v>150</v>
      </c>
      <c r="J28" s="44" t="s">
        <v>216</v>
      </c>
      <c r="K28" s="45">
        <v>168592.51</v>
      </c>
    </row>
    <row r="29" spans="1:11" x14ac:dyDescent="0.35">
      <c r="A29" s="44">
        <v>438</v>
      </c>
      <c r="C29" s="44" t="s">
        <v>146</v>
      </c>
      <c r="D29" s="44" t="s">
        <v>243</v>
      </c>
      <c r="E29" s="44" t="s">
        <v>244</v>
      </c>
      <c r="F29" s="44">
        <v>6</v>
      </c>
      <c r="G29" s="44" t="s">
        <v>245</v>
      </c>
      <c r="H29" s="44">
        <v>1970</v>
      </c>
      <c r="I29" s="44" t="s">
        <v>246</v>
      </c>
      <c r="J29" s="44" t="s">
        <v>247</v>
      </c>
      <c r="K29" s="45">
        <v>137190</v>
      </c>
    </row>
    <row r="30" spans="1:11" x14ac:dyDescent="0.35">
      <c r="A30" s="44">
        <v>438</v>
      </c>
      <c r="C30" s="44" t="s">
        <v>146</v>
      </c>
      <c r="D30" s="44" t="s">
        <v>248</v>
      </c>
      <c r="E30" s="44" t="s">
        <v>249</v>
      </c>
      <c r="F30" s="44">
        <v>22</v>
      </c>
      <c r="G30" s="44" t="s">
        <v>250</v>
      </c>
      <c r="H30" s="44" t="s">
        <v>178</v>
      </c>
      <c r="I30" s="44">
        <v>1300</v>
      </c>
      <c r="J30" s="44" t="s">
        <v>251</v>
      </c>
      <c r="K30" s="45">
        <v>2175641.1999999997</v>
      </c>
    </row>
    <row r="31" spans="1:11" x14ac:dyDescent="0.35">
      <c r="A31" s="44">
        <v>438</v>
      </c>
      <c r="C31" s="44" t="s">
        <v>146</v>
      </c>
      <c r="D31" s="44" t="s">
        <v>252</v>
      </c>
      <c r="E31" s="44" t="s">
        <v>253</v>
      </c>
      <c r="F31" s="44">
        <v>58</v>
      </c>
      <c r="G31" s="44" t="s">
        <v>254</v>
      </c>
      <c r="H31" s="44" t="s">
        <v>178</v>
      </c>
      <c r="I31" s="44">
        <v>2400</v>
      </c>
      <c r="J31" s="44" t="s">
        <v>255</v>
      </c>
      <c r="K31" s="45">
        <v>898691.24999999988</v>
      </c>
    </row>
    <row r="32" spans="1:11" x14ac:dyDescent="0.35">
      <c r="A32" s="44">
        <v>438</v>
      </c>
      <c r="C32" s="44" t="s">
        <v>146</v>
      </c>
      <c r="D32" s="44" t="s">
        <v>256</v>
      </c>
      <c r="E32" s="44" t="s">
        <v>257</v>
      </c>
      <c r="F32" s="44">
        <v>22</v>
      </c>
      <c r="G32" s="44" t="s">
        <v>258</v>
      </c>
      <c r="H32" s="44" t="s">
        <v>190</v>
      </c>
      <c r="I32" s="44" t="s">
        <v>150</v>
      </c>
      <c r="J32" s="44" t="s">
        <v>259</v>
      </c>
      <c r="K32" s="45">
        <v>6000</v>
      </c>
    </row>
    <row r="33" spans="1:11" x14ac:dyDescent="0.35">
      <c r="A33" s="44">
        <v>438</v>
      </c>
      <c r="C33" s="44" t="s">
        <v>146</v>
      </c>
      <c r="D33" s="44" t="s">
        <v>260</v>
      </c>
      <c r="E33" s="44" t="s">
        <v>261</v>
      </c>
      <c r="F33" s="44">
        <v>22</v>
      </c>
      <c r="G33" s="44" t="s">
        <v>262</v>
      </c>
      <c r="H33" s="44" t="s">
        <v>190</v>
      </c>
      <c r="I33" s="44" t="s">
        <v>150</v>
      </c>
      <c r="J33" s="44" t="s">
        <v>259</v>
      </c>
      <c r="K33" s="45">
        <v>12000</v>
      </c>
    </row>
    <row r="34" spans="1:11" x14ac:dyDescent="0.35">
      <c r="A34" s="44">
        <v>438</v>
      </c>
      <c r="C34" s="44" t="s">
        <v>146</v>
      </c>
      <c r="D34" s="44" t="s">
        <v>263</v>
      </c>
      <c r="E34" s="44" t="s">
        <v>264</v>
      </c>
      <c r="F34" s="44">
        <v>22</v>
      </c>
      <c r="G34" s="44" t="s">
        <v>265</v>
      </c>
      <c r="H34" s="44" t="s">
        <v>190</v>
      </c>
      <c r="I34" s="44" t="s">
        <v>150</v>
      </c>
      <c r="J34" s="44" t="s">
        <v>259</v>
      </c>
      <c r="K34" s="45">
        <v>13500</v>
      </c>
    </row>
    <row r="35" spans="1:11" x14ac:dyDescent="0.35">
      <c r="A35" s="44">
        <v>438</v>
      </c>
      <c r="C35" s="44" t="s">
        <v>146</v>
      </c>
      <c r="D35" s="44" t="s">
        <v>266</v>
      </c>
      <c r="E35" s="44" t="s">
        <v>267</v>
      </c>
      <c r="F35" s="44">
        <v>22</v>
      </c>
      <c r="G35" s="44" t="s">
        <v>268</v>
      </c>
      <c r="H35" s="44" t="s">
        <v>190</v>
      </c>
      <c r="I35" s="44" t="s">
        <v>150</v>
      </c>
      <c r="J35" s="44" t="s">
        <v>259</v>
      </c>
      <c r="K35" s="45">
        <v>62500.000000000007</v>
      </c>
    </row>
    <row r="36" spans="1:11" x14ac:dyDescent="0.35">
      <c r="A36" s="44">
        <v>438</v>
      </c>
      <c r="C36" s="44" t="s">
        <v>146</v>
      </c>
      <c r="D36" s="44" t="s">
        <v>269</v>
      </c>
      <c r="E36" s="44" t="s">
        <v>270</v>
      </c>
      <c r="F36" s="44">
        <v>22</v>
      </c>
      <c r="G36" s="44" t="s">
        <v>271</v>
      </c>
      <c r="H36" s="44" t="s">
        <v>190</v>
      </c>
      <c r="I36" s="44">
        <v>1800</v>
      </c>
      <c r="J36" s="44" t="s">
        <v>272</v>
      </c>
      <c r="K36" s="45">
        <v>12499.999999999998</v>
      </c>
    </row>
    <row r="37" spans="1:11" x14ac:dyDescent="0.35">
      <c r="A37" s="44">
        <v>438</v>
      </c>
      <c r="C37" s="44" t="s">
        <v>146</v>
      </c>
      <c r="D37" s="44" t="s">
        <v>273</v>
      </c>
      <c r="E37" s="44" t="s">
        <v>274</v>
      </c>
      <c r="F37" s="44">
        <v>22</v>
      </c>
      <c r="G37" s="44" t="s">
        <v>275</v>
      </c>
      <c r="H37" s="44" t="s">
        <v>190</v>
      </c>
      <c r="I37" s="44">
        <v>1800</v>
      </c>
      <c r="J37" s="44" t="s">
        <v>272</v>
      </c>
      <c r="K37" s="45">
        <v>5000</v>
      </c>
    </row>
    <row r="38" spans="1:11" x14ac:dyDescent="0.35">
      <c r="A38" s="44">
        <v>438</v>
      </c>
      <c r="C38" s="44" t="s">
        <v>146</v>
      </c>
      <c r="D38" s="44" t="s">
        <v>276</v>
      </c>
      <c r="E38" s="44" t="s">
        <v>277</v>
      </c>
      <c r="F38" s="44">
        <v>22</v>
      </c>
      <c r="G38" s="44" t="s">
        <v>278</v>
      </c>
      <c r="H38" s="44" t="s">
        <v>190</v>
      </c>
      <c r="I38" s="44" t="s">
        <v>172</v>
      </c>
      <c r="J38" s="44" t="s">
        <v>279</v>
      </c>
      <c r="K38" s="45">
        <v>1250</v>
      </c>
    </row>
    <row r="39" spans="1:11" x14ac:dyDescent="0.35">
      <c r="A39" s="44">
        <v>438</v>
      </c>
      <c r="C39" s="44" t="s">
        <v>146</v>
      </c>
      <c r="D39" s="44" t="s">
        <v>280</v>
      </c>
      <c r="E39" s="44" t="s">
        <v>281</v>
      </c>
      <c r="F39" s="44">
        <v>22</v>
      </c>
      <c r="G39" s="44" t="s">
        <v>282</v>
      </c>
      <c r="H39" s="44" t="s">
        <v>190</v>
      </c>
      <c r="I39" s="44" t="s">
        <v>150</v>
      </c>
      <c r="J39" s="44" t="s">
        <v>259</v>
      </c>
      <c r="K39" s="45">
        <v>15000</v>
      </c>
    </row>
    <row r="40" spans="1:11" x14ac:dyDescent="0.35">
      <c r="A40" s="44">
        <v>438</v>
      </c>
      <c r="C40" s="44" t="s">
        <v>146</v>
      </c>
      <c r="D40" s="44" t="s">
        <v>283</v>
      </c>
      <c r="E40" s="44" t="s">
        <v>284</v>
      </c>
      <c r="F40" s="44">
        <v>22</v>
      </c>
      <c r="G40" s="44" t="s">
        <v>285</v>
      </c>
      <c r="H40" s="44" t="s">
        <v>190</v>
      </c>
      <c r="I40" s="44" t="s">
        <v>150</v>
      </c>
      <c r="J40" s="44" t="s">
        <v>259</v>
      </c>
      <c r="K40" s="45">
        <v>10000</v>
      </c>
    </row>
    <row r="41" spans="1:11" x14ac:dyDescent="0.35">
      <c r="A41" s="44">
        <v>438</v>
      </c>
      <c r="C41" s="44" t="s">
        <v>146</v>
      </c>
      <c r="D41" s="44" t="s">
        <v>286</v>
      </c>
      <c r="E41" s="44" t="s">
        <v>137</v>
      </c>
      <c r="F41" s="44">
        <v>22</v>
      </c>
      <c r="G41" s="44" t="s">
        <v>287</v>
      </c>
      <c r="H41" s="44" t="s">
        <v>190</v>
      </c>
      <c r="I41" s="44">
        <v>1600</v>
      </c>
      <c r="J41" s="44" t="s">
        <v>288</v>
      </c>
      <c r="K41" s="45">
        <v>1000.0000000000001</v>
      </c>
    </row>
    <row r="42" spans="1:11" x14ac:dyDescent="0.35">
      <c r="A42" s="44">
        <v>438</v>
      </c>
      <c r="C42" s="44" t="s">
        <v>146</v>
      </c>
      <c r="D42" s="44" t="s">
        <v>289</v>
      </c>
      <c r="E42" s="44" t="s">
        <v>290</v>
      </c>
      <c r="F42" s="44">
        <v>23</v>
      </c>
      <c r="G42" s="44" t="s">
        <v>291</v>
      </c>
      <c r="H42" s="44" t="s">
        <v>292</v>
      </c>
      <c r="I42" s="44">
        <v>1300</v>
      </c>
      <c r="J42" s="44" t="s">
        <v>293</v>
      </c>
      <c r="K42" s="45">
        <v>195491.11189999993</v>
      </c>
    </row>
    <row r="43" spans="1:11" x14ac:dyDescent="0.35">
      <c r="A43" s="44">
        <v>438</v>
      </c>
      <c r="C43" s="44" t="s">
        <v>146</v>
      </c>
      <c r="D43" s="44" t="s">
        <v>294</v>
      </c>
      <c r="E43" s="44" t="s">
        <v>295</v>
      </c>
      <c r="F43" s="44">
        <v>23</v>
      </c>
      <c r="G43" s="44" t="s">
        <v>296</v>
      </c>
      <c r="H43" s="44" t="s">
        <v>297</v>
      </c>
      <c r="I43" s="44">
        <v>1300</v>
      </c>
      <c r="J43" s="44" t="s">
        <v>298</v>
      </c>
      <c r="K43" s="45">
        <v>45719.695524999996</v>
      </c>
    </row>
    <row r="44" spans="1:11" x14ac:dyDescent="0.35">
      <c r="A44" s="44">
        <v>438</v>
      </c>
      <c r="C44" s="44" t="s">
        <v>146</v>
      </c>
      <c r="D44" s="44" t="s">
        <v>299</v>
      </c>
      <c r="E44" s="44" t="s">
        <v>300</v>
      </c>
      <c r="F44" s="44">
        <v>23</v>
      </c>
      <c r="G44" s="44" t="s">
        <v>301</v>
      </c>
      <c r="H44" s="44" t="s">
        <v>302</v>
      </c>
      <c r="I44" s="44">
        <v>1300</v>
      </c>
      <c r="J44" s="44" t="s">
        <v>303</v>
      </c>
      <c r="K44" s="45">
        <v>9231.8030475000014</v>
      </c>
    </row>
    <row r="45" spans="1:11" x14ac:dyDescent="0.35">
      <c r="A45" s="44">
        <v>438</v>
      </c>
      <c r="C45" s="44" t="s">
        <v>146</v>
      </c>
      <c r="D45" s="44" t="s">
        <v>304</v>
      </c>
      <c r="E45" s="44" t="s">
        <v>305</v>
      </c>
      <c r="F45" s="44">
        <v>23</v>
      </c>
      <c r="G45" s="44" t="s">
        <v>306</v>
      </c>
      <c r="H45" s="44" t="s">
        <v>307</v>
      </c>
      <c r="I45" s="44">
        <v>1300</v>
      </c>
      <c r="J45" s="44" t="s">
        <v>308</v>
      </c>
      <c r="K45" s="45">
        <v>2440.8000000000006</v>
      </c>
    </row>
    <row r="46" spans="1:11" x14ac:dyDescent="0.35">
      <c r="A46" s="44">
        <v>438</v>
      </c>
      <c r="C46" s="44" t="s">
        <v>146</v>
      </c>
      <c r="D46" s="44" t="s">
        <v>309</v>
      </c>
      <c r="E46" s="44" t="s">
        <v>310</v>
      </c>
      <c r="F46" s="44">
        <v>23</v>
      </c>
      <c r="G46" s="44" t="s">
        <v>311</v>
      </c>
      <c r="H46" s="44" t="s">
        <v>312</v>
      </c>
      <c r="I46" s="44">
        <v>1300</v>
      </c>
      <c r="J46" s="44" t="s">
        <v>313</v>
      </c>
      <c r="K46" s="45">
        <v>11105.803136250001</v>
      </c>
    </row>
    <row r="47" spans="1:11" x14ac:dyDescent="0.35">
      <c r="A47" s="44">
        <v>438</v>
      </c>
      <c r="C47" s="44" t="s">
        <v>146</v>
      </c>
      <c r="D47" s="44" t="s">
        <v>314</v>
      </c>
      <c r="E47" s="44" t="s">
        <v>315</v>
      </c>
      <c r="F47" s="44">
        <v>23</v>
      </c>
      <c r="G47" s="44" t="s">
        <v>316</v>
      </c>
      <c r="H47" s="44" t="s">
        <v>27</v>
      </c>
      <c r="I47" s="44">
        <v>1300</v>
      </c>
      <c r="J47" s="44" t="s">
        <v>317</v>
      </c>
      <c r="K47" s="45">
        <v>153716.62249999997</v>
      </c>
    </row>
    <row r="48" spans="1:11" x14ac:dyDescent="0.35">
      <c r="A48" s="44">
        <v>438</v>
      </c>
      <c r="C48" s="44" t="s">
        <v>146</v>
      </c>
      <c r="D48" s="44" t="s">
        <v>318</v>
      </c>
      <c r="E48" s="44" t="s">
        <v>319</v>
      </c>
      <c r="F48" s="44">
        <v>23</v>
      </c>
      <c r="G48" s="44" t="s">
        <v>320</v>
      </c>
      <c r="H48" s="44" t="s">
        <v>321</v>
      </c>
      <c r="I48" s="44">
        <v>1300</v>
      </c>
      <c r="J48" s="44" t="s">
        <v>322</v>
      </c>
      <c r="K48" s="45">
        <v>363657.77211510018</v>
      </c>
    </row>
    <row r="49" spans="1:11" x14ac:dyDescent="0.35">
      <c r="A49" s="44">
        <v>438</v>
      </c>
      <c r="C49" s="44" t="s">
        <v>146</v>
      </c>
      <c r="D49" s="44" t="s">
        <v>323</v>
      </c>
      <c r="E49" s="44" t="s">
        <v>324</v>
      </c>
      <c r="F49" s="44">
        <v>23</v>
      </c>
      <c r="G49" s="44" t="s">
        <v>325</v>
      </c>
      <c r="H49" s="44" t="s">
        <v>326</v>
      </c>
      <c r="I49" s="44">
        <v>1300</v>
      </c>
      <c r="J49" s="44" t="s">
        <v>327</v>
      </c>
      <c r="K49" s="45">
        <v>28781.100000000006</v>
      </c>
    </row>
    <row r="50" spans="1:11" x14ac:dyDescent="0.35">
      <c r="A50" s="44">
        <v>438</v>
      </c>
      <c r="C50" s="44" t="s">
        <v>146</v>
      </c>
      <c r="D50" s="44" t="s">
        <v>328</v>
      </c>
      <c r="E50" s="44" t="s">
        <v>329</v>
      </c>
      <c r="F50" s="44">
        <v>43</v>
      </c>
      <c r="G50" s="44" t="s">
        <v>330</v>
      </c>
      <c r="H50" s="44" t="s">
        <v>31</v>
      </c>
      <c r="I50" s="44">
        <v>2200</v>
      </c>
      <c r="J50" s="44" t="s">
        <v>331</v>
      </c>
      <c r="K50" s="45">
        <v>5000</v>
      </c>
    </row>
    <row r="51" spans="1:11" x14ac:dyDescent="0.35">
      <c r="A51" s="44">
        <v>438</v>
      </c>
      <c r="C51" s="44" t="s">
        <v>146</v>
      </c>
      <c r="D51" s="44" t="s">
        <v>332</v>
      </c>
      <c r="E51" s="44" t="s">
        <v>333</v>
      </c>
      <c r="F51" s="44">
        <v>43</v>
      </c>
      <c r="G51" s="44" t="s">
        <v>334</v>
      </c>
      <c r="H51" s="44" t="s">
        <v>31</v>
      </c>
      <c r="I51" s="44">
        <v>2200</v>
      </c>
      <c r="J51" s="44" t="s">
        <v>331</v>
      </c>
      <c r="K51" s="45">
        <v>9200</v>
      </c>
    </row>
    <row r="52" spans="1:11" x14ac:dyDescent="0.35">
      <c r="A52" s="44">
        <v>438</v>
      </c>
      <c r="C52" s="44" t="s">
        <v>146</v>
      </c>
      <c r="D52" s="44" t="s">
        <v>335</v>
      </c>
      <c r="E52" s="44" t="s">
        <v>336</v>
      </c>
      <c r="F52" s="44">
        <v>43</v>
      </c>
      <c r="G52" s="44" t="s">
        <v>337</v>
      </c>
      <c r="H52" s="44" t="s">
        <v>31</v>
      </c>
      <c r="I52" s="44">
        <v>2200</v>
      </c>
      <c r="J52" s="44" t="s">
        <v>331</v>
      </c>
      <c r="K52" s="45">
        <v>6000.0000000000009</v>
      </c>
    </row>
    <row r="53" spans="1:11" x14ac:dyDescent="0.35">
      <c r="A53" s="44">
        <v>438</v>
      </c>
      <c r="C53" s="44" t="s">
        <v>146</v>
      </c>
      <c r="D53" s="44" t="s">
        <v>338</v>
      </c>
      <c r="E53" s="44" t="s">
        <v>339</v>
      </c>
      <c r="F53" s="44">
        <v>43</v>
      </c>
      <c r="G53" s="44" t="s">
        <v>340</v>
      </c>
      <c r="H53" s="44" t="s">
        <v>31</v>
      </c>
      <c r="I53" s="44">
        <v>2200</v>
      </c>
      <c r="J53" s="44" t="s">
        <v>331</v>
      </c>
      <c r="K53" s="45">
        <v>5000</v>
      </c>
    </row>
    <row r="54" spans="1:11" x14ac:dyDescent="0.35">
      <c r="A54" s="44">
        <v>438</v>
      </c>
      <c r="C54" s="44" t="s">
        <v>146</v>
      </c>
      <c r="D54" s="44" t="s">
        <v>341</v>
      </c>
      <c r="E54" s="44" t="s">
        <v>342</v>
      </c>
      <c r="F54" s="44">
        <v>24</v>
      </c>
      <c r="G54" s="44" t="s">
        <v>343</v>
      </c>
      <c r="H54" s="44" t="s">
        <v>295</v>
      </c>
      <c r="I54" s="44" t="s">
        <v>150</v>
      </c>
      <c r="J54" s="44" t="s">
        <v>344</v>
      </c>
      <c r="K54" s="45">
        <v>2000</v>
      </c>
    </row>
    <row r="55" spans="1:11" x14ac:dyDescent="0.35">
      <c r="A55" s="44">
        <v>438</v>
      </c>
      <c r="C55" s="44" t="s">
        <v>146</v>
      </c>
      <c r="D55" s="44" t="s">
        <v>345</v>
      </c>
      <c r="E55" s="44" t="s">
        <v>346</v>
      </c>
      <c r="F55" s="44">
        <v>24</v>
      </c>
      <c r="G55" s="44" t="s">
        <v>347</v>
      </c>
      <c r="H55" s="44" t="s">
        <v>305</v>
      </c>
      <c r="I55" s="44" t="s">
        <v>150</v>
      </c>
      <c r="J55" s="44" t="s">
        <v>348</v>
      </c>
      <c r="K55" s="45">
        <v>12000</v>
      </c>
    </row>
    <row r="56" spans="1:11" x14ac:dyDescent="0.35">
      <c r="A56" s="44">
        <v>438</v>
      </c>
      <c r="C56" s="44" t="s">
        <v>146</v>
      </c>
      <c r="D56" s="44" t="s">
        <v>349</v>
      </c>
      <c r="E56" s="44" t="s">
        <v>350</v>
      </c>
      <c r="F56" s="44">
        <v>25</v>
      </c>
      <c r="G56" s="44" t="s">
        <v>351</v>
      </c>
      <c r="H56" s="44" t="s">
        <v>31</v>
      </c>
      <c r="I56" s="44" t="s">
        <v>150</v>
      </c>
      <c r="J56" s="44" t="s">
        <v>352</v>
      </c>
      <c r="K56" s="45">
        <v>5000</v>
      </c>
    </row>
    <row r="57" spans="1:11" x14ac:dyDescent="0.35">
      <c r="A57" s="44">
        <v>438</v>
      </c>
      <c r="C57" s="44" t="s">
        <v>146</v>
      </c>
      <c r="D57" s="44" t="s">
        <v>353</v>
      </c>
      <c r="E57" s="44" t="s">
        <v>354</v>
      </c>
      <c r="F57" s="44">
        <v>61</v>
      </c>
      <c r="G57" s="44" t="s">
        <v>355</v>
      </c>
      <c r="H57" s="44" t="s">
        <v>31</v>
      </c>
      <c r="I57" s="44">
        <v>2400</v>
      </c>
      <c r="J57" s="44" t="s">
        <v>356</v>
      </c>
      <c r="K57" s="45">
        <v>11000</v>
      </c>
    </row>
    <row r="58" spans="1:11" x14ac:dyDescent="0.35">
      <c r="A58" s="44">
        <v>438</v>
      </c>
      <c r="C58" s="44" t="s">
        <v>146</v>
      </c>
      <c r="D58" s="44" t="s">
        <v>357</v>
      </c>
      <c r="E58" s="44" t="s">
        <v>358</v>
      </c>
      <c r="F58" s="44">
        <v>25</v>
      </c>
      <c r="G58" s="44" t="s">
        <v>359</v>
      </c>
      <c r="H58" s="44" t="s">
        <v>31</v>
      </c>
      <c r="I58" s="44">
        <v>1900</v>
      </c>
      <c r="J58" s="44" t="s">
        <v>360</v>
      </c>
      <c r="K58" s="45">
        <v>1000</v>
      </c>
    </row>
    <row r="59" spans="1:11" x14ac:dyDescent="0.35">
      <c r="A59" s="44">
        <v>438</v>
      </c>
      <c r="C59" s="44" t="s">
        <v>146</v>
      </c>
      <c r="D59" s="44" t="s">
        <v>361</v>
      </c>
      <c r="E59" s="44" t="s">
        <v>362</v>
      </c>
      <c r="F59" s="44">
        <v>25</v>
      </c>
      <c r="G59" s="44" t="s">
        <v>363</v>
      </c>
      <c r="H59" s="44" t="s">
        <v>31</v>
      </c>
      <c r="I59" s="44" t="s">
        <v>150</v>
      </c>
      <c r="J59" s="44" t="s">
        <v>352</v>
      </c>
      <c r="K59" s="45">
        <v>11823</v>
      </c>
    </row>
    <row r="60" spans="1:11" x14ac:dyDescent="0.35">
      <c r="A60" s="44">
        <v>438</v>
      </c>
      <c r="C60" s="44" t="s">
        <v>146</v>
      </c>
      <c r="D60" s="44" t="s">
        <v>364</v>
      </c>
      <c r="E60" s="44" t="s">
        <v>365</v>
      </c>
      <c r="F60" s="44">
        <v>25</v>
      </c>
      <c r="G60" s="44" t="s">
        <v>366</v>
      </c>
      <c r="H60" s="44" t="s">
        <v>31</v>
      </c>
      <c r="I60" s="44" t="s">
        <v>150</v>
      </c>
      <c r="J60" s="44" t="s">
        <v>352</v>
      </c>
      <c r="K60" s="45">
        <v>1500</v>
      </c>
    </row>
    <row r="61" spans="1:11" x14ac:dyDescent="0.35">
      <c r="A61" s="44">
        <v>438</v>
      </c>
      <c r="C61" s="44" t="s">
        <v>146</v>
      </c>
      <c r="D61" s="44" t="s">
        <v>367</v>
      </c>
      <c r="E61" s="44" t="s">
        <v>368</v>
      </c>
      <c r="F61" s="44">
        <v>25</v>
      </c>
      <c r="G61" s="44" t="s">
        <v>369</v>
      </c>
      <c r="H61" s="44" t="s">
        <v>31</v>
      </c>
      <c r="I61" s="44">
        <v>1900</v>
      </c>
      <c r="J61" s="44" t="s">
        <v>360</v>
      </c>
      <c r="K61" s="45">
        <v>3000.0000000000005</v>
      </c>
    </row>
    <row r="62" spans="1:11" x14ac:dyDescent="0.35">
      <c r="A62" s="44">
        <v>438</v>
      </c>
      <c r="C62" s="44" t="s">
        <v>146</v>
      </c>
      <c r="D62" s="44" t="s">
        <v>370</v>
      </c>
      <c r="E62" s="44" t="s">
        <v>371</v>
      </c>
      <c r="F62" s="44">
        <v>25</v>
      </c>
      <c r="G62" s="44" t="s">
        <v>372</v>
      </c>
      <c r="H62" s="44" t="s">
        <v>31</v>
      </c>
      <c r="I62" s="44" t="s">
        <v>150</v>
      </c>
      <c r="J62" s="44" t="s">
        <v>352</v>
      </c>
      <c r="K62" s="45">
        <v>9000.0000000000036</v>
      </c>
    </row>
    <row r="63" spans="1:11" x14ac:dyDescent="0.35">
      <c r="A63" s="44">
        <v>438</v>
      </c>
      <c r="C63" s="44" t="s">
        <v>146</v>
      </c>
      <c r="D63" s="44" t="s">
        <v>373</v>
      </c>
      <c r="E63" s="44" t="s">
        <v>374</v>
      </c>
      <c r="F63" s="44">
        <v>25</v>
      </c>
      <c r="G63" s="44" t="s">
        <v>375</v>
      </c>
      <c r="H63" s="44" t="s">
        <v>31</v>
      </c>
      <c r="I63" s="44" t="s">
        <v>27</v>
      </c>
      <c r="J63" s="44" t="s">
        <v>376</v>
      </c>
      <c r="K63" s="45">
        <v>5500</v>
      </c>
    </row>
    <row r="64" spans="1:11" x14ac:dyDescent="0.35">
      <c r="A64" s="44">
        <v>438</v>
      </c>
      <c r="C64" s="44" t="s">
        <v>146</v>
      </c>
      <c r="D64" s="44" t="s">
        <v>377</v>
      </c>
      <c r="E64" s="44" t="s">
        <v>378</v>
      </c>
      <c r="F64" s="44">
        <v>25</v>
      </c>
      <c r="G64" s="44" t="s">
        <v>135</v>
      </c>
      <c r="H64" s="44" t="s">
        <v>31</v>
      </c>
      <c r="I64" s="44" t="s">
        <v>137</v>
      </c>
      <c r="J64" s="44" t="s">
        <v>379</v>
      </c>
      <c r="K64" s="45">
        <v>799.99999999999989</v>
      </c>
    </row>
    <row r="65" spans="1:11" x14ac:dyDescent="0.35">
      <c r="A65" s="44">
        <v>438</v>
      </c>
      <c r="C65" s="44" t="s">
        <v>146</v>
      </c>
      <c r="D65" s="44" t="s">
        <v>380</v>
      </c>
      <c r="E65" s="44" t="s">
        <v>381</v>
      </c>
      <c r="F65" s="44">
        <v>25</v>
      </c>
      <c r="G65" s="44" t="s">
        <v>382</v>
      </c>
      <c r="H65" s="44" t="s">
        <v>31</v>
      </c>
      <c r="I65" s="44">
        <v>1100</v>
      </c>
      <c r="J65" s="44" t="s">
        <v>383</v>
      </c>
      <c r="K65" s="45">
        <v>600.00000000000011</v>
      </c>
    </row>
    <row r="66" spans="1:11" x14ac:dyDescent="0.35">
      <c r="A66" s="44">
        <v>438</v>
      </c>
      <c r="C66" s="44" t="s">
        <v>146</v>
      </c>
      <c r="D66" s="44" t="s">
        <v>384</v>
      </c>
      <c r="E66" s="44" t="s">
        <v>385</v>
      </c>
      <c r="F66" s="44">
        <v>25</v>
      </c>
      <c r="G66" s="44" t="s">
        <v>386</v>
      </c>
      <c r="H66" s="44" t="s">
        <v>31</v>
      </c>
      <c r="I66" s="44">
        <v>1300</v>
      </c>
      <c r="J66" s="44" t="s">
        <v>387</v>
      </c>
      <c r="K66" s="45">
        <v>5000</v>
      </c>
    </row>
    <row r="67" spans="1:11" x14ac:dyDescent="0.35">
      <c r="A67" s="44">
        <v>438</v>
      </c>
      <c r="C67" s="44" t="s">
        <v>146</v>
      </c>
      <c r="D67" s="44" t="s">
        <v>388</v>
      </c>
      <c r="E67" s="44" t="s">
        <v>389</v>
      </c>
      <c r="F67" s="44">
        <v>25</v>
      </c>
      <c r="G67" s="44" t="s">
        <v>390</v>
      </c>
      <c r="H67" s="44" t="s">
        <v>31</v>
      </c>
      <c r="I67" s="44">
        <v>1300</v>
      </c>
      <c r="J67" s="44" t="s">
        <v>387</v>
      </c>
      <c r="K67" s="45">
        <v>5000</v>
      </c>
    </row>
    <row r="68" spans="1:11" x14ac:dyDescent="0.35">
      <c r="A68" s="44">
        <v>438</v>
      </c>
      <c r="C68" s="44" t="s">
        <v>146</v>
      </c>
      <c r="D68" s="44" t="s">
        <v>391</v>
      </c>
      <c r="E68" s="44" t="s">
        <v>392</v>
      </c>
      <c r="F68" s="44">
        <v>25</v>
      </c>
      <c r="G68" s="44" t="s">
        <v>393</v>
      </c>
      <c r="H68" s="44" t="s">
        <v>31</v>
      </c>
      <c r="I68" s="44">
        <v>1500</v>
      </c>
      <c r="J68" s="44" t="s">
        <v>394</v>
      </c>
      <c r="K68" s="45">
        <v>300</v>
      </c>
    </row>
    <row r="69" spans="1:11" x14ac:dyDescent="0.35">
      <c r="A69" s="44">
        <v>438</v>
      </c>
      <c r="C69" s="44" t="s">
        <v>146</v>
      </c>
      <c r="D69" s="44" t="s">
        <v>395</v>
      </c>
      <c r="E69" s="44" t="s">
        <v>396</v>
      </c>
      <c r="F69" s="44">
        <v>25</v>
      </c>
      <c r="G69" s="44" t="s">
        <v>397</v>
      </c>
      <c r="H69" s="44" t="s">
        <v>31</v>
      </c>
      <c r="I69" s="44">
        <v>1700</v>
      </c>
      <c r="J69" s="44" t="s">
        <v>398</v>
      </c>
      <c r="K69" s="45">
        <v>6999.9999999999991</v>
      </c>
    </row>
    <row r="70" spans="1:11" x14ac:dyDescent="0.35">
      <c r="A70" s="44">
        <v>438</v>
      </c>
      <c r="C70" s="44" t="s">
        <v>146</v>
      </c>
      <c r="D70" s="44" t="s">
        <v>399</v>
      </c>
      <c r="E70" s="44" t="s">
        <v>70</v>
      </c>
      <c r="F70" s="44">
        <v>25</v>
      </c>
      <c r="G70" s="44" t="s">
        <v>400</v>
      </c>
      <c r="H70" s="44" t="s">
        <v>31</v>
      </c>
      <c r="I70" s="44">
        <v>1900</v>
      </c>
      <c r="J70" s="44" t="s">
        <v>360</v>
      </c>
      <c r="K70" s="45">
        <v>6000</v>
      </c>
    </row>
    <row r="71" spans="1:11" x14ac:dyDescent="0.35">
      <c r="A71" s="44">
        <v>438</v>
      </c>
      <c r="C71" s="44" t="s">
        <v>146</v>
      </c>
      <c r="D71" s="44" t="s">
        <v>401</v>
      </c>
      <c r="E71" s="44" t="s">
        <v>402</v>
      </c>
      <c r="F71" s="44">
        <v>25</v>
      </c>
      <c r="G71" s="44" t="s">
        <v>403</v>
      </c>
      <c r="H71" s="44" t="s">
        <v>31</v>
      </c>
      <c r="I71" s="44">
        <v>1900</v>
      </c>
      <c r="J71" s="44" t="s">
        <v>360</v>
      </c>
      <c r="K71" s="45">
        <v>27000.000000000004</v>
      </c>
    </row>
    <row r="72" spans="1:11" x14ac:dyDescent="0.35">
      <c r="A72" s="44">
        <v>438</v>
      </c>
      <c r="C72" s="44" t="s">
        <v>146</v>
      </c>
      <c r="D72" s="44" t="s">
        <v>404</v>
      </c>
      <c r="E72" s="44" t="s">
        <v>405</v>
      </c>
      <c r="F72" s="44">
        <v>25</v>
      </c>
      <c r="G72" s="44" t="s">
        <v>406</v>
      </c>
      <c r="H72" s="44" t="s">
        <v>31</v>
      </c>
      <c r="I72" s="44">
        <v>1900</v>
      </c>
      <c r="J72" s="44" t="s">
        <v>360</v>
      </c>
      <c r="K72" s="45">
        <v>3200</v>
      </c>
    </row>
    <row r="73" spans="1:11" x14ac:dyDescent="0.35">
      <c r="A73" s="44">
        <v>438</v>
      </c>
      <c r="C73" s="44" t="s">
        <v>146</v>
      </c>
      <c r="D73" s="44" t="s">
        <v>407</v>
      </c>
      <c r="E73" s="44" t="s">
        <v>408</v>
      </c>
      <c r="F73" s="44">
        <v>25</v>
      </c>
      <c r="G73" s="44" t="s">
        <v>409</v>
      </c>
      <c r="H73" s="44" t="s">
        <v>31</v>
      </c>
      <c r="I73" s="44">
        <v>1900</v>
      </c>
      <c r="J73" s="44" t="s">
        <v>360</v>
      </c>
      <c r="K73" s="45">
        <v>1000.0000000000001</v>
      </c>
    </row>
    <row r="74" spans="1:11" x14ac:dyDescent="0.35">
      <c r="A74" s="44">
        <v>438</v>
      </c>
      <c r="C74" s="44" t="s">
        <v>146</v>
      </c>
      <c r="D74" s="44" t="s">
        <v>410</v>
      </c>
      <c r="E74" s="44" t="s">
        <v>411</v>
      </c>
      <c r="F74" s="44">
        <v>25</v>
      </c>
      <c r="G74" s="44" t="s">
        <v>412</v>
      </c>
      <c r="H74" s="44" t="s">
        <v>31</v>
      </c>
      <c r="I74" s="44">
        <v>1800</v>
      </c>
      <c r="J74" s="44" t="s">
        <v>413</v>
      </c>
      <c r="K74" s="45">
        <v>15000</v>
      </c>
    </row>
    <row r="75" spans="1:11" x14ac:dyDescent="0.35">
      <c r="A75" s="44">
        <v>438</v>
      </c>
      <c r="C75" s="44" t="s">
        <v>146</v>
      </c>
      <c r="D75" s="44" t="s">
        <v>414</v>
      </c>
      <c r="E75" s="44" t="s">
        <v>415</v>
      </c>
      <c r="F75" s="44">
        <v>51</v>
      </c>
      <c r="G75" s="44" t="s">
        <v>416</v>
      </c>
      <c r="H75" s="44" t="s">
        <v>417</v>
      </c>
      <c r="I75" s="44">
        <v>2300</v>
      </c>
      <c r="J75" s="44" t="s">
        <v>418</v>
      </c>
      <c r="K75" s="45">
        <v>160592.57999999999</v>
      </c>
    </row>
    <row r="76" spans="1:11" x14ac:dyDescent="0.35">
      <c r="A76" s="44">
        <v>438</v>
      </c>
      <c r="C76" s="44" t="s">
        <v>146</v>
      </c>
      <c r="D76" s="44" t="s">
        <v>419</v>
      </c>
      <c r="E76" s="44" t="s">
        <v>420</v>
      </c>
      <c r="F76" s="44">
        <v>24</v>
      </c>
      <c r="G76" s="44" t="s">
        <v>421</v>
      </c>
      <c r="H76" s="44" t="s">
        <v>417</v>
      </c>
      <c r="I76" s="44">
        <v>1700</v>
      </c>
      <c r="J76" s="44" t="s">
        <v>422</v>
      </c>
      <c r="K76" s="45">
        <v>195152.78999999992</v>
      </c>
    </row>
    <row r="77" spans="1:11" x14ac:dyDescent="0.35">
      <c r="A77" s="44">
        <v>438</v>
      </c>
      <c r="C77" s="44" t="s">
        <v>146</v>
      </c>
      <c r="D77" s="44" t="s">
        <v>423</v>
      </c>
      <c r="E77" s="44" t="s">
        <v>424</v>
      </c>
      <c r="F77" s="44">
        <v>77</v>
      </c>
      <c r="G77" s="44" t="s">
        <v>425</v>
      </c>
      <c r="H77" s="44" t="s">
        <v>417</v>
      </c>
      <c r="I77" s="44">
        <v>2600</v>
      </c>
      <c r="J77" s="44" t="s">
        <v>426</v>
      </c>
      <c r="K77" s="45">
        <v>383607.88000000012</v>
      </c>
    </row>
    <row r="78" spans="1:11" x14ac:dyDescent="0.35">
      <c r="A78" s="44">
        <v>438</v>
      </c>
      <c r="C78" s="44" t="s">
        <v>146</v>
      </c>
      <c r="D78" s="44" t="s">
        <v>427</v>
      </c>
      <c r="E78" s="44" t="s">
        <v>428</v>
      </c>
      <c r="F78" s="44">
        <v>86</v>
      </c>
      <c r="G78" s="44" t="s">
        <v>429</v>
      </c>
      <c r="H78" s="44" t="s">
        <v>417</v>
      </c>
      <c r="I78" s="44">
        <v>2700</v>
      </c>
      <c r="J78" s="44" t="s">
        <v>430</v>
      </c>
      <c r="K78" s="45">
        <v>92013.659999999974</v>
      </c>
    </row>
    <row r="79" spans="1:11" x14ac:dyDescent="0.35">
      <c r="A79" s="44">
        <v>438</v>
      </c>
      <c r="C79" s="44" t="s">
        <v>146</v>
      </c>
      <c r="D79" s="44" t="s">
        <v>431</v>
      </c>
      <c r="E79" s="44" t="s">
        <v>432</v>
      </c>
      <c r="F79" s="44">
        <v>113</v>
      </c>
      <c r="G79" s="44" t="s">
        <v>433</v>
      </c>
      <c r="H79" s="44" t="s">
        <v>417</v>
      </c>
      <c r="I79" s="44">
        <v>3100</v>
      </c>
      <c r="J79" s="44" t="s">
        <v>434</v>
      </c>
      <c r="K79" s="45">
        <v>3871.82</v>
      </c>
    </row>
    <row r="80" spans="1:11" x14ac:dyDescent="0.35">
      <c r="A80" s="44">
        <v>438</v>
      </c>
      <c r="C80" s="44" t="s">
        <v>146</v>
      </c>
      <c r="D80" s="44" t="s">
        <v>435</v>
      </c>
      <c r="E80" s="44" t="s">
        <v>436</v>
      </c>
      <c r="F80" s="44">
        <v>33</v>
      </c>
      <c r="G80" s="44" t="s">
        <v>437</v>
      </c>
      <c r="H80" s="44" t="s">
        <v>417</v>
      </c>
      <c r="I80" s="44">
        <v>2134</v>
      </c>
      <c r="J80" s="44" t="s">
        <v>438</v>
      </c>
      <c r="K80" s="45">
        <v>18743</v>
      </c>
    </row>
    <row r="81" spans="1:11" x14ac:dyDescent="0.35">
      <c r="A81" s="44">
        <v>438</v>
      </c>
      <c r="C81" s="44" t="s">
        <v>146</v>
      </c>
      <c r="D81" s="44" t="s">
        <v>439</v>
      </c>
      <c r="E81" s="44" t="s">
        <v>440</v>
      </c>
      <c r="F81" s="44">
        <v>42</v>
      </c>
      <c r="G81" s="44" t="s">
        <v>441</v>
      </c>
      <c r="H81" s="44" t="s">
        <v>261</v>
      </c>
      <c r="I81" s="44">
        <v>2200</v>
      </c>
      <c r="J81" s="44" t="s">
        <v>442</v>
      </c>
      <c r="K81" s="45">
        <v>4500</v>
      </c>
    </row>
    <row r="82" spans="1:11" x14ac:dyDescent="0.35">
      <c r="A82" s="44">
        <v>438</v>
      </c>
      <c r="C82" s="44" t="s">
        <v>146</v>
      </c>
      <c r="D82" s="44" t="s">
        <v>443</v>
      </c>
      <c r="E82" s="44" t="s">
        <v>444</v>
      </c>
      <c r="F82" s="44">
        <v>24</v>
      </c>
      <c r="G82" s="44" t="s">
        <v>445</v>
      </c>
      <c r="H82" s="44" t="s">
        <v>446</v>
      </c>
      <c r="I82" s="44" t="s">
        <v>150</v>
      </c>
      <c r="J82" s="44" t="s">
        <v>447</v>
      </c>
      <c r="K82" s="45">
        <v>2999.9999999999991</v>
      </c>
    </row>
    <row r="83" spans="1:11" x14ac:dyDescent="0.35">
      <c r="A83" s="44">
        <v>438</v>
      </c>
      <c r="C83" s="44" t="s">
        <v>146</v>
      </c>
      <c r="D83" s="44" t="s">
        <v>448</v>
      </c>
      <c r="E83" s="44" t="s">
        <v>449</v>
      </c>
      <c r="F83" s="44">
        <v>72</v>
      </c>
      <c r="G83" s="44" t="s">
        <v>450</v>
      </c>
      <c r="H83" s="44" t="s">
        <v>389</v>
      </c>
      <c r="I83" s="44">
        <v>2500</v>
      </c>
      <c r="J83" s="44" t="s">
        <v>451</v>
      </c>
      <c r="K83" s="45">
        <v>826698.47369999997</v>
      </c>
    </row>
    <row r="84" spans="1:11" x14ac:dyDescent="0.35">
      <c r="A84" s="44">
        <v>438</v>
      </c>
      <c r="C84" s="44" t="s">
        <v>146</v>
      </c>
      <c r="D84" s="44" t="s">
        <v>452</v>
      </c>
      <c r="E84" s="44" t="s">
        <v>453</v>
      </c>
      <c r="F84" s="44">
        <v>27</v>
      </c>
      <c r="G84" s="44" t="s">
        <v>454</v>
      </c>
      <c r="H84" s="44" t="s">
        <v>389</v>
      </c>
      <c r="I84" s="44">
        <v>1600</v>
      </c>
      <c r="J84" s="44" t="s">
        <v>455</v>
      </c>
      <c r="K84" s="45">
        <v>72230.125</v>
      </c>
    </row>
    <row r="85" spans="1:11" x14ac:dyDescent="0.35">
      <c r="A85" s="44">
        <v>438</v>
      </c>
      <c r="C85" s="44" t="s">
        <v>146</v>
      </c>
      <c r="D85" s="44" t="s">
        <v>456</v>
      </c>
      <c r="E85" s="44" t="s">
        <v>457</v>
      </c>
      <c r="F85" s="44">
        <v>27</v>
      </c>
      <c r="G85" s="44" t="s">
        <v>458</v>
      </c>
      <c r="H85" s="44" t="s">
        <v>389</v>
      </c>
      <c r="I85" s="44">
        <v>1600</v>
      </c>
      <c r="J85" s="44" t="s">
        <v>455</v>
      </c>
      <c r="K85" s="45">
        <v>43171.715474305442</v>
      </c>
    </row>
    <row r="86" spans="1:11" x14ac:dyDescent="0.35">
      <c r="A86" s="44">
        <v>438</v>
      </c>
      <c r="C86" s="44" t="s">
        <v>146</v>
      </c>
      <c r="D86" s="44" t="s">
        <v>459</v>
      </c>
      <c r="E86" s="44" t="s">
        <v>460</v>
      </c>
      <c r="F86" s="44">
        <v>27</v>
      </c>
      <c r="G86" s="44" t="s">
        <v>461</v>
      </c>
      <c r="H86" s="44" t="s">
        <v>389</v>
      </c>
      <c r="I86" s="44">
        <v>1600</v>
      </c>
      <c r="J86" s="44" t="s">
        <v>455</v>
      </c>
      <c r="K86" s="45">
        <v>36156.758312940838</v>
      </c>
    </row>
    <row r="87" spans="1:11" x14ac:dyDescent="0.35">
      <c r="A87" s="44">
        <v>438</v>
      </c>
      <c r="C87" s="44" t="s">
        <v>146</v>
      </c>
      <c r="D87" s="44" t="s">
        <v>462</v>
      </c>
      <c r="E87" s="44" t="s">
        <v>463</v>
      </c>
      <c r="F87" s="44">
        <v>27</v>
      </c>
      <c r="G87" s="44" t="s">
        <v>464</v>
      </c>
      <c r="H87" s="44" t="s">
        <v>389</v>
      </c>
      <c r="I87" s="44">
        <v>1600</v>
      </c>
      <c r="J87" s="44" t="s">
        <v>455</v>
      </c>
      <c r="K87" s="45">
        <v>11131.1875</v>
      </c>
    </row>
    <row r="88" spans="1:11" x14ac:dyDescent="0.35">
      <c r="A88" s="44">
        <v>438</v>
      </c>
      <c r="C88" s="44" t="s">
        <v>146</v>
      </c>
      <c r="D88" s="44" t="s">
        <v>465</v>
      </c>
      <c r="E88" s="44" t="s">
        <v>466</v>
      </c>
      <c r="F88" s="44">
        <v>27</v>
      </c>
      <c r="G88" s="44" t="s">
        <v>467</v>
      </c>
      <c r="H88" s="44" t="s">
        <v>389</v>
      </c>
      <c r="I88" s="44">
        <v>1600</v>
      </c>
      <c r="J88" s="44" t="s">
        <v>455</v>
      </c>
      <c r="K88" s="45">
        <v>21336.95120195768</v>
      </c>
    </row>
    <row r="89" spans="1:11" x14ac:dyDescent="0.35">
      <c r="A89" s="44">
        <v>438</v>
      </c>
      <c r="C89" s="44" t="s">
        <v>146</v>
      </c>
      <c r="D89" s="44" t="s">
        <v>468</v>
      </c>
      <c r="E89" s="44" t="s">
        <v>469</v>
      </c>
      <c r="F89" s="44">
        <v>24</v>
      </c>
      <c r="G89" s="44" t="s">
        <v>470</v>
      </c>
      <c r="H89" s="44" t="s">
        <v>471</v>
      </c>
      <c r="I89" s="44" t="s">
        <v>150</v>
      </c>
      <c r="J89" s="44" t="s">
        <v>472</v>
      </c>
      <c r="K89" s="45">
        <v>10172</v>
      </c>
    </row>
    <row r="90" spans="1:11" x14ac:dyDescent="0.35">
      <c r="A90" s="44">
        <v>438</v>
      </c>
      <c r="C90" s="44" t="s">
        <v>146</v>
      </c>
      <c r="D90" s="44" t="s">
        <v>473</v>
      </c>
      <c r="E90" s="44" t="s">
        <v>474</v>
      </c>
      <c r="F90" s="44">
        <v>79</v>
      </c>
      <c r="G90" s="44" t="s">
        <v>475</v>
      </c>
      <c r="H90" s="44" t="s">
        <v>476</v>
      </c>
      <c r="I90" s="44">
        <v>2600</v>
      </c>
      <c r="J90" s="44" t="s">
        <v>477</v>
      </c>
      <c r="K90" s="45">
        <v>6500.0000000000009</v>
      </c>
    </row>
    <row r="91" spans="1:11" x14ac:dyDescent="0.35">
      <c r="A91" s="44">
        <v>438</v>
      </c>
      <c r="C91" s="44" t="s">
        <v>146</v>
      </c>
      <c r="D91" s="44" t="s">
        <v>478</v>
      </c>
      <c r="E91" s="44" t="s">
        <v>479</v>
      </c>
      <c r="F91" s="44">
        <v>87</v>
      </c>
      <c r="G91" s="44" t="s">
        <v>480</v>
      </c>
      <c r="H91" s="44" t="s">
        <v>481</v>
      </c>
      <c r="I91" s="44">
        <v>2700</v>
      </c>
      <c r="J91" s="44" t="s">
        <v>482</v>
      </c>
      <c r="K91" s="45">
        <v>499.99999999999994</v>
      </c>
    </row>
    <row r="92" spans="1:11" x14ac:dyDescent="0.35">
      <c r="A92" s="44">
        <v>535</v>
      </c>
      <c r="C92" s="44" t="s">
        <v>483</v>
      </c>
      <c r="D92" s="44" t="s">
        <v>484</v>
      </c>
      <c r="E92" s="44" t="s">
        <v>485</v>
      </c>
      <c r="F92" s="44">
        <v>6</v>
      </c>
      <c r="G92" s="44" t="s">
        <v>486</v>
      </c>
      <c r="H92" s="44">
        <v>1700</v>
      </c>
      <c r="I92" s="44">
        <v>1900</v>
      </c>
      <c r="J92" s="44" t="s">
        <v>158</v>
      </c>
      <c r="K92" s="45">
        <v>446185</v>
      </c>
    </row>
    <row r="93" spans="1:11" x14ac:dyDescent="0.35">
      <c r="A93" s="44">
        <v>438</v>
      </c>
      <c r="C93" s="44" t="s">
        <v>146</v>
      </c>
      <c r="D93" s="44" t="s">
        <v>487</v>
      </c>
      <c r="E93" s="44" t="s">
        <v>488</v>
      </c>
      <c r="F93" s="44">
        <v>25</v>
      </c>
      <c r="G93" s="44" t="s">
        <v>464</v>
      </c>
      <c r="H93" s="44" t="s">
        <v>31</v>
      </c>
      <c r="I93" s="44">
        <v>1600</v>
      </c>
      <c r="J93" s="44" t="s">
        <v>489</v>
      </c>
      <c r="K93" s="45">
        <v>1500</v>
      </c>
    </row>
    <row r="94" spans="1:11" x14ac:dyDescent="0.35">
      <c r="A94" s="44">
        <v>438</v>
      </c>
      <c r="C94" s="44" t="s">
        <v>146</v>
      </c>
      <c r="D94" s="44" t="s">
        <v>490</v>
      </c>
      <c r="E94" s="44" t="s">
        <v>491</v>
      </c>
      <c r="F94" s="44">
        <v>24</v>
      </c>
      <c r="G94" s="44" t="s">
        <v>458</v>
      </c>
      <c r="H94" s="44" t="s">
        <v>295</v>
      </c>
      <c r="I94" s="44">
        <v>1600</v>
      </c>
      <c r="J94" s="44" t="s">
        <v>492</v>
      </c>
      <c r="K94" s="45">
        <v>11000.000000000005</v>
      </c>
    </row>
    <row r="95" spans="1:11" x14ac:dyDescent="0.35">
      <c r="A95" s="44">
        <v>438</v>
      </c>
      <c r="C95" s="44" t="s">
        <v>146</v>
      </c>
      <c r="D95" s="44" t="s">
        <v>493</v>
      </c>
      <c r="E95" s="44" t="s">
        <v>494</v>
      </c>
      <c r="F95" s="44">
        <v>25</v>
      </c>
      <c r="G95" s="44" t="s">
        <v>495</v>
      </c>
      <c r="H95" s="44" t="s">
        <v>31</v>
      </c>
      <c r="I95" s="44">
        <v>1600</v>
      </c>
      <c r="J95" s="44" t="s">
        <v>489</v>
      </c>
      <c r="K95" s="45">
        <v>799.99999999999989</v>
      </c>
    </row>
    <row r="96" spans="1:11" x14ac:dyDescent="0.35">
      <c r="A96" s="44">
        <v>438</v>
      </c>
      <c r="C96" s="44" t="s">
        <v>146</v>
      </c>
      <c r="D96" s="44" t="s">
        <v>496</v>
      </c>
      <c r="E96" s="44" t="s">
        <v>497</v>
      </c>
      <c r="F96" s="44">
        <v>69</v>
      </c>
      <c r="G96" s="44" t="s">
        <v>498</v>
      </c>
      <c r="H96" s="44" t="s">
        <v>499</v>
      </c>
      <c r="I96" s="44">
        <v>2500</v>
      </c>
      <c r="J96" s="44" t="s">
        <v>500</v>
      </c>
      <c r="K96" s="45">
        <v>1355.58</v>
      </c>
    </row>
    <row r="97" spans="1:11" x14ac:dyDescent="0.35">
      <c r="A97" s="44">
        <v>438</v>
      </c>
      <c r="C97" s="44" t="s">
        <v>146</v>
      </c>
      <c r="D97" s="44" t="s">
        <v>501</v>
      </c>
      <c r="E97" s="44" t="s">
        <v>502</v>
      </c>
      <c r="F97" s="44">
        <v>54</v>
      </c>
      <c r="G97" s="44" t="s">
        <v>503</v>
      </c>
      <c r="H97" s="44" t="s">
        <v>389</v>
      </c>
      <c r="I97" s="44">
        <v>2300</v>
      </c>
      <c r="J97" s="44" t="s">
        <v>504</v>
      </c>
      <c r="K97" s="45">
        <v>1356</v>
      </c>
    </row>
    <row r="98" spans="1:11" x14ac:dyDescent="0.35">
      <c r="A98" s="44">
        <v>438</v>
      </c>
      <c r="C98" s="44" t="s">
        <v>146</v>
      </c>
      <c r="D98" s="44" t="s">
        <v>505</v>
      </c>
      <c r="E98" s="44" t="s">
        <v>506</v>
      </c>
      <c r="F98" s="44">
        <v>88</v>
      </c>
      <c r="G98" s="44" t="s">
        <v>507</v>
      </c>
      <c r="H98" s="44" t="s">
        <v>508</v>
      </c>
      <c r="I98" s="44">
        <v>2700</v>
      </c>
      <c r="J98" s="44" t="s">
        <v>509</v>
      </c>
      <c r="K98" s="45">
        <v>1800</v>
      </c>
    </row>
    <row r="99" spans="1:11" x14ac:dyDescent="0.35">
      <c r="A99" s="44">
        <v>443</v>
      </c>
      <c r="C99" s="44" t="s">
        <v>510</v>
      </c>
      <c r="D99" s="44" t="s">
        <v>147</v>
      </c>
      <c r="E99" s="44" t="s">
        <v>148</v>
      </c>
      <c r="F99" s="44">
        <v>6</v>
      </c>
      <c r="G99" s="44" t="s">
        <v>149</v>
      </c>
      <c r="H99" s="44">
        <v>1700</v>
      </c>
      <c r="I99" s="44" t="s">
        <v>150</v>
      </c>
      <c r="J99" s="44" t="s">
        <v>151</v>
      </c>
      <c r="K99" s="45">
        <v>49009.249999999993</v>
      </c>
    </row>
    <row r="100" spans="1:11" x14ac:dyDescent="0.35">
      <c r="A100" s="44">
        <v>443</v>
      </c>
      <c r="C100" s="44" t="s">
        <v>510</v>
      </c>
      <c r="D100" s="44" t="s">
        <v>152</v>
      </c>
      <c r="E100" s="44" t="s">
        <v>150</v>
      </c>
      <c r="F100" s="44">
        <v>6</v>
      </c>
      <c r="G100" s="44" t="s">
        <v>153</v>
      </c>
      <c r="H100" s="44">
        <v>1700</v>
      </c>
      <c r="I100" s="44">
        <v>1600</v>
      </c>
      <c r="J100" s="44" t="s">
        <v>154</v>
      </c>
      <c r="K100" s="45">
        <v>6026.4809999999998</v>
      </c>
    </row>
    <row r="101" spans="1:11" x14ac:dyDescent="0.35">
      <c r="A101" s="44">
        <v>443</v>
      </c>
      <c r="C101" s="44" t="s">
        <v>510</v>
      </c>
      <c r="D101" s="44" t="s">
        <v>155</v>
      </c>
      <c r="E101" s="44" t="s">
        <v>156</v>
      </c>
      <c r="F101" s="44">
        <v>6</v>
      </c>
      <c r="G101" s="44" t="s">
        <v>157</v>
      </c>
      <c r="H101" s="44">
        <v>1700</v>
      </c>
      <c r="I101" s="44">
        <v>1900</v>
      </c>
      <c r="J101" s="44" t="s">
        <v>158</v>
      </c>
      <c r="K101" s="45">
        <v>2000</v>
      </c>
    </row>
    <row r="102" spans="1:11" x14ac:dyDescent="0.35">
      <c r="A102" s="44">
        <v>443</v>
      </c>
      <c r="C102" s="44" t="s">
        <v>510</v>
      </c>
      <c r="D102" s="44" t="s">
        <v>159</v>
      </c>
      <c r="E102" s="44" t="s">
        <v>160</v>
      </c>
      <c r="F102" s="44">
        <v>14</v>
      </c>
      <c r="G102" s="44" t="s">
        <v>161</v>
      </c>
      <c r="H102" s="44">
        <v>5710</v>
      </c>
      <c r="I102" s="44" t="s">
        <v>150</v>
      </c>
      <c r="J102" s="44" t="s">
        <v>162</v>
      </c>
      <c r="K102" s="45">
        <v>4757120.9999999991</v>
      </c>
    </row>
    <row r="103" spans="1:11" x14ac:dyDescent="0.35">
      <c r="A103" s="44">
        <v>443</v>
      </c>
      <c r="C103" s="44" t="s">
        <v>510</v>
      </c>
      <c r="D103" s="44" t="s">
        <v>163</v>
      </c>
      <c r="E103" s="44" t="s">
        <v>164</v>
      </c>
      <c r="F103" s="44">
        <v>9</v>
      </c>
      <c r="G103" s="44" t="s">
        <v>165</v>
      </c>
      <c r="H103" s="44">
        <v>4954</v>
      </c>
      <c r="I103" s="44" t="s">
        <v>150</v>
      </c>
      <c r="J103" s="44" t="s">
        <v>166</v>
      </c>
      <c r="K103" s="45">
        <v>591392</v>
      </c>
    </row>
    <row r="104" spans="1:11" x14ac:dyDescent="0.35">
      <c r="A104" s="44">
        <v>443</v>
      </c>
      <c r="C104" s="44" t="s">
        <v>510</v>
      </c>
      <c r="D104" s="44" t="s">
        <v>167</v>
      </c>
      <c r="E104" s="44" t="s">
        <v>168</v>
      </c>
      <c r="F104" s="44">
        <v>8</v>
      </c>
      <c r="G104" s="44" t="s">
        <v>169</v>
      </c>
      <c r="H104" s="44">
        <v>3954</v>
      </c>
      <c r="I104" s="44" t="s">
        <v>150</v>
      </c>
      <c r="J104" s="44" t="s">
        <v>170</v>
      </c>
      <c r="K104" s="45">
        <v>69968.900000000009</v>
      </c>
    </row>
    <row r="105" spans="1:11" x14ac:dyDescent="0.35">
      <c r="A105" s="44">
        <v>443</v>
      </c>
      <c r="C105" s="44" t="s">
        <v>510</v>
      </c>
      <c r="D105" s="44" t="s">
        <v>171</v>
      </c>
      <c r="E105" s="44" t="s">
        <v>172</v>
      </c>
      <c r="F105" s="44">
        <v>9</v>
      </c>
      <c r="G105" s="44" t="s">
        <v>173</v>
      </c>
      <c r="H105" s="44">
        <v>4954</v>
      </c>
      <c r="I105" s="44" t="s">
        <v>150</v>
      </c>
      <c r="J105" s="44" t="s">
        <v>166</v>
      </c>
      <c r="K105" s="45">
        <v>156392</v>
      </c>
    </row>
    <row r="106" spans="1:11" x14ac:dyDescent="0.35">
      <c r="A106" s="44">
        <v>443</v>
      </c>
      <c r="C106" s="44" t="s">
        <v>510</v>
      </c>
      <c r="D106" s="44" t="s">
        <v>174</v>
      </c>
      <c r="E106" s="44" t="s">
        <v>25</v>
      </c>
      <c r="F106" s="44">
        <v>9</v>
      </c>
      <c r="G106" s="44" t="s">
        <v>175</v>
      </c>
      <c r="H106" s="44">
        <v>4954</v>
      </c>
      <c r="I106" s="44">
        <v>2200</v>
      </c>
      <c r="J106" s="44" t="s">
        <v>176</v>
      </c>
      <c r="K106" s="45">
        <v>16173.000000000002</v>
      </c>
    </row>
    <row r="107" spans="1:11" x14ac:dyDescent="0.35">
      <c r="A107" s="44">
        <v>443</v>
      </c>
      <c r="C107" s="44" t="s">
        <v>510</v>
      </c>
      <c r="D107" s="44" t="s">
        <v>177</v>
      </c>
      <c r="E107" s="44" t="s">
        <v>178</v>
      </c>
      <c r="F107" s="44">
        <v>9</v>
      </c>
      <c r="G107" s="44" t="s">
        <v>179</v>
      </c>
      <c r="H107" s="44">
        <v>4954</v>
      </c>
      <c r="I107" s="44" t="s">
        <v>150</v>
      </c>
      <c r="J107" s="44" t="s">
        <v>166</v>
      </c>
      <c r="K107" s="45">
        <v>10520</v>
      </c>
    </row>
    <row r="108" spans="1:11" x14ac:dyDescent="0.35">
      <c r="A108" s="44">
        <v>443</v>
      </c>
      <c r="C108" s="44" t="s">
        <v>510</v>
      </c>
      <c r="D108" s="44" t="s">
        <v>180</v>
      </c>
      <c r="E108" s="44" t="s">
        <v>181</v>
      </c>
      <c r="F108" s="44">
        <v>9</v>
      </c>
      <c r="G108" s="44" t="s">
        <v>182</v>
      </c>
      <c r="H108" s="44">
        <v>4954</v>
      </c>
      <c r="I108" s="44" t="s">
        <v>150</v>
      </c>
      <c r="J108" s="44" t="s">
        <v>166</v>
      </c>
      <c r="K108" s="45">
        <v>9724</v>
      </c>
    </row>
    <row r="109" spans="1:11" x14ac:dyDescent="0.35">
      <c r="A109" s="44">
        <v>443</v>
      </c>
      <c r="C109" s="44" t="s">
        <v>510</v>
      </c>
      <c r="D109" s="44" t="s">
        <v>183</v>
      </c>
      <c r="E109" s="44" t="s">
        <v>184</v>
      </c>
      <c r="F109" s="44">
        <v>8</v>
      </c>
      <c r="G109" s="44" t="s">
        <v>185</v>
      </c>
      <c r="H109" s="44">
        <v>3954</v>
      </c>
      <c r="I109" s="44" t="s">
        <v>137</v>
      </c>
      <c r="J109" s="44" t="s">
        <v>136</v>
      </c>
      <c r="K109" s="45">
        <v>5857.0644000000002</v>
      </c>
    </row>
    <row r="110" spans="1:11" x14ac:dyDescent="0.35">
      <c r="A110" s="44">
        <v>443</v>
      </c>
      <c r="C110" s="44" t="s">
        <v>510</v>
      </c>
      <c r="D110" s="44" t="s">
        <v>186</v>
      </c>
      <c r="E110" s="44" t="s">
        <v>187</v>
      </c>
      <c r="F110" s="44">
        <v>8</v>
      </c>
      <c r="G110" s="44" t="s">
        <v>188</v>
      </c>
      <c r="H110" s="44">
        <v>3954</v>
      </c>
      <c r="I110" s="44" t="s">
        <v>137</v>
      </c>
      <c r="J110" s="44" t="s">
        <v>136</v>
      </c>
      <c r="K110" s="45">
        <v>10647.892199999998</v>
      </c>
    </row>
    <row r="111" spans="1:11" x14ac:dyDescent="0.35">
      <c r="A111" s="44">
        <v>443</v>
      </c>
      <c r="C111" s="44" t="s">
        <v>510</v>
      </c>
      <c r="D111" s="44" t="s">
        <v>511</v>
      </c>
      <c r="E111" s="44" t="s">
        <v>512</v>
      </c>
      <c r="F111" s="44">
        <v>6</v>
      </c>
      <c r="G111" s="44" t="s">
        <v>513</v>
      </c>
      <c r="H111" s="44">
        <v>1900</v>
      </c>
      <c r="I111" s="44">
        <v>1700</v>
      </c>
      <c r="J111" s="44" t="s">
        <v>192</v>
      </c>
      <c r="K111" s="45">
        <v>65640</v>
      </c>
    </row>
    <row r="112" spans="1:11" x14ac:dyDescent="0.35">
      <c r="A112" s="44">
        <v>443</v>
      </c>
      <c r="C112" s="44" t="s">
        <v>510</v>
      </c>
      <c r="D112" s="44" t="s">
        <v>189</v>
      </c>
      <c r="E112" s="44" t="s">
        <v>190</v>
      </c>
      <c r="F112" s="44">
        <v>6</v>
      </c>
      <c r="G112" s="44" t="s">
        <v>191</v>
      </c>
      <c r="H112" s="44">
        <v>1900</v>
      </c>
      <c r="I112" s="44">
        <v>1700</v>
      </c>
      <c r="J112" s="44" t="s">
        <v>192</v>
      </c>
      <c r="K112" s="45">
        <v>167641</v>
      </c>
    </row>
    <row r="113" spans="1:11" x14ac:dyDescent="0.35">
      <c r="A113" s="44">
        <v>443</v>
      </c>
      <c r="C113" s="44" t="s">
        <v>510</v>
      </c>
      <c r="D113" s="44" t="s">
        <v>193</v>
      </c>
      <c r="E113" s="44" t="s">
        <v>194</v>
      </c>
      <c r="F113" s="44">
        <v>8</v>
      </c>
      <c r="G113" s="44" t="s">
        <v>195</v>
      </c>
      <c r="H113" s="44">
        <v>3954</v>
      </c>
      <c r="I113" s="44" t="s">
        <v>160</v>
      </c>
      <c r="J113" s="44" t="s">
        <v>196</v>
      </c>
      <c r="K113" s="45">
        <v>2687.4780479999995</v>
      </c>
    </row>
    <row r="114" spans="1:11" x14ac:dyDescent="0.35">
      <c r="A114" s="44">
        <v>443</v>
      </c>
      <c r="C114" s="44" t="s">
        <v>510</v>
      </c>
      <c r="D114" s="44" t="s">
        <v>197</v>
      </c>
      <c r="E114" s="44" t="s">
        <v>198</v>
      </c>
      <c r="F114" s="44">
        <v>9</v>
      </c>
      <c r="G114" s="44" t="s">
        <v>199</v>
      </c>
      <c r="H114" s="44">
        <v>4954</v>
      </c>
      <c r="I114" s="44">
        <v>1600</v>
      </c>
      <c r="J114" s="44" t="s">
        <v>200</v>
      </c>
      <c r="K114" s="45">
        <v>20025.248540318764</v>
      </c>
    </row>
    <row r="115" spans="1:11" x14ac:dyDescent="0.35">
      <c r="A115" s="44">
        <v>443</v>
      </c>
      <c r="C115" s="44" t="s">
        <v>510</v>
      </c>
      <c r="D115" s="44" t="s">
        <v>514</v>
      </c>
      <c r="E115" s="44" t="s">
        <v>515</v>
      </c>
      <c r="F115" s="44">
        <v>6</v>
      </c>
      <c r="G115" s="44" t="s">
        <v>516</v>
      </c>
      <c r="H115" s="44">
        <v>1900</v>
      </c>
      <c r="I115" s="44" t="s">
        <v>150</v>
      </c>
      <c r="J115" s="44" t="s">
        <v>517</v>
      </c>
      <c r="K115" s="45">
        <v>103904.04515522107</v>
      </c>
    </row>
    <row r="116" spans="1:11" x14ac:dyDescent="0.35">
      <c r="A116" s="44">
        <v>443</v>
      </c>
      <c r="C116" s="44" t="s">
        <v>510</v>
      </c>
      <c r="D116" s="44" t="s">
        <v>201</v>
      </c>
      <c r="E116" s="44" t="s">
        <v>202</v>
      </c>
      <c r="F116" s="44">
        <v>6</v>
      </c>
      <c r="G116" s="44" t="s">
        <v>203</v>
      </c>
      <c r="H116" s="44">
        <v>1900</v>
      </c>
      <c r="I116" s="44">
        <v>1600</v>
      </c>
      <c r="J116" s="44" t="s">
        <v>204</v>
      </c>
      <c r="K116" s="45">
        <v>23500</v>
      </c>
    </row>
    <row r="117" spans="1:11" x14ac:dyDescent="0.35">
      <c r="A117" s="44">
        <v>443</v>
      </c>
      <c r="C117" s="44" t="s">
        <v>510</v>
      </c>
      <c r="D117" s="44" t="s">
        <v>205</v>
      </c>
      <c r="E117" s="44" t="s">
        <v>206</v>
      </c>
      <c r="F117" s="44">
        <v>6</v>
      </c>
      <c r="G117" s="44" t="s">
        <v>207</v>
      </c>
      <c r="H117" s="44">
        <v>1954</v>
      </c>
      <c r="I117" s="44" t="s">
        <v>137</v>
      </c>
      <c r="J117" s="44" t="s">
        <v>208</v>
      </c>
      <c r="K117" s="45">
        <v>10079.999999999998</v>
      </c>
    </row>
    <row r="118" spans="1:11" x14ac:dyDescent="0.35">
      <c r="A118" s="44">
        <v>443</v>
      </c>
      <c r="C118" s="44" t="s">
        <v>510</v>
      </c>
      <c r="D118" s="44" t="s">
        <v>209</v>
      </c>
      <c r="E118" s="44" t="s">
        <v>27</v>
      </c>
      <c r="F118" s="44">
        <v>6</v>
      </c>
      <c r="G118" s="44" t="s">
        <v>210</v>
      </c>
      <c r="H118" s="44">
        <v>1954</v>
      </c>
      <c r="I118" s="44" t="s">
        <v>211</v>
      </c>
      <c r="J118" s="44" t="s">
        <v>212</v>
      </c>
      <c r="K118" s="45">
        <v>80450.819999999992</v>
      </c>
    </row>
    <row r="119" spans="1:11" x14ac:dyDescent="0.35">
      <c r="A119" s="44">
        <v>443</v>
      </c>
      <c r="C119" s="44" t="s">
        <v>510</v>
      </c>
      <c r="D119" s="44" t="s">
        <v>213</v>
      </c>
      <c r="E119" s="44" t="s">
        <v>214</v>
      </c>
      <c r="F119" s="44">
        <v>6</v>
      </c>
      <c r="G119" s="44" t="s">
        <v>215</v>
      </c>
      <c r="H119" s="44">
        <v>1954</v>
      </c>
      <c r="I119" s="44" t="s">
        <v>150</v>
      </c>
      <c r="J119" s="44" t="s">
        <v>216</v>
      </c>
      <c r="K119" s="45">
        <v>173337.03</v>
      </c>
    </row>
    <row r="120" spans="1:11" x14ac:dyDescent="0.35">
      <c r="A120" s="44">
        <v>443</v>
      </c>
      <c r="C120" s="44" t="s">
        <v>510</v>
      </c>
      <c r="D120" s="44" t="s">
        <v>217</v>
      </c>
      <c r="E120" s="44" t="s">
        <v>218</v>
      </c>
      <c r="F120" s="44">
        <v>6</v>
      </c>
      <c r="G120" s="44" t="s">
        <v>219</v>
      </c>
      <c r="H120" s="44">
        <v>1954</v>
      </c>
      <c r="I120" s="44" t="s">
        <v>150</v>
      </c>
      <c r="J120" s="44" t="s">
        <v>216</v>
      </c>
      <c r="K120" s="45">
        <v>133087.49999999997</v>
      </c>
    </row>
    <row r="121" spans="1:11" x14ac:dyDescent="0.35">
      <c r="A121" s="44">
        <v>443</v>
      </c>
      <c r="C121" s="44" t="s">
        <v>510</v>
      </c>
      <c r="D121" s="44" t="s">
        <v>220</v>
      </c>
      <c r="E121" s="44" t="s">
        <v>221</v>
      </c>
      <c r="F121" s="44">
        <v>6</v>
      </c>
      <c r="G121" s="44" t="s">
        <v>222</v>
      </c>
      <c r="H121" s="44">
        <v>1954</v>
      </c>
      <c r="I121" s="44" t="s">
        <v>223</v>
      </c>
      <c r="J121" s="44" t="s">
        <v>224</v>
      </c>
      <c r="K121" s="45">
        <v>30503.000000000011</v>
      </c>
    </row>
    <row r="122" spans="1:11" x14ac:dyDescent="0.35">
      <c r="A122" s="44">
        <v>443</v>
      </c>
      <c r="C122" s="44" t="s">
        <v>510</v>
      </c>
      <c r="D122" s="44" t="s">
        <v>225</v>
      </c>
      <c r="E122" s="44" t="s">
        <v>226</v>
      </c>
      <c r="F122" s="44">
        <v>6</v>
      </c>
      <c r="G122" s="44" t="s">
        <v>227</v>
      </c>
      <c r="H122" s="44">
        <v>1954</v>
      </c>
      <c r="I122" s="44" t="s">
        <v>150</v>
      </c>
      <c r="J122" s="44" t="s">
        <v>216</v>
      </c>
      <c r="K122" s="45">
        <v>56353.000000000007</v>
      </c>
    </row>
    <row r="123" spans="1:11" x14ac:dyDescent="0.35">
      <c r="A123" s="44">
        <v>443</v>
      </c>
      <c r="C123" s="44" t="s">
        <v>510</v>
      </c>
      <c r="D123" s="44" t="s">
        <v>228</v>
      </c>
      <c r="E123" s="44" t="s">
        <v>229</v>
      </c>
      <c r="F123" s="44">
        <v>6</v>
      </c>
      <c r="G123" s="44" t="s">
        <v>230</v>
      </c>
      <c r="H123" s="44">
        <v>1954</v>
      </c>
      <c r="I123" s="44" t="s">
        <v>223</v>
      </c>
      <c r="J123" s="44" t="s">
        <v>224</v>
      </c>
      <c r="K123" s="45">
        <v>29187.990000000005</v>
      </c>
    </row>
    <row r="124" spans="1:11" x14ac:dyDescent="0.35">
      <c r="A124" s="44">
        <v>443</v>
      </c>
      <c r="C124" s="44" t="s">
        <v>510</v>
      </c>
      <c r="D124" s="44" t="s">
        <v>231</v>
      </c>
      <c r="E124" s="44" t="s">
        <v>232</v>
      </c>
      <c r="F124" s="44">
        <v>6</v>
      </c>
      <c r="G124" s="44" t="s">
        <v>233</v>
      </c>
      <c r="H124" s="44">
        <v>1954</v>
      </c>
      <c r="I124" s="44" t="s">
        <v>150</v>
      </c>
      <c r="J124" s="44" t="s">
        <v>216</v>
      </c>
      <c r="K124" s="45">
        <v>189814.20000000004</v>
      </c>
    </row>
    <row r="125" spans="1:11" x14ac:dyDescent="0.35">
      <c r="A125" s="44">
        <v>443</v>
      </c>
      <c r="C125" s="44" t="s">
        <v>510</v>
      </c>
      <c r="D125" s="44" t="s">
        <v>234</v>
      </c>
      <c r="E125" s="44" t="s">
        <v>235</v>
      </c>
      <c r="F125" s="44">
        <v>6</v>
      </c>
      <c r="G125" s="44" t="s">
        <v>236</v>
      </c>
      <c r="H125" s="44">
        <v>1954</v>
      </c>
      <c r="I125" s="44" t="s">
        <v>150</v>
      </c>
      <c r="J125" s="44" t="s">
        <v>216</v>
      </c>
      <c r="K125" s="45">
        <v>124389.75</v>
      </c>
    </row>
    <row r="126" spans="1:11" x14ac:dyDescent="0.35">
      <c r="A126" s="44">
        <v>443</v>
      </c>
      <c r="C126" s="44" t="s">
        <v>510</v>
      </c>
      <c r="D126" s="44" t="s">
        <v>237</v>
      </c>
      <c r="E126" s="44" t="s">
        <v>238</v>
      </c>
      <c r="F126" s="44">
        <v>6</v>
      </c>
      <c r="G126" s="44" t="s">
        <v>239</v>
      </c>
      <c r="H126" s="44">
        <v>1954</v>
      </c>
      <c r="I126" s="44" t="s">
        <v>150</v>
      </c>
      <c r="J126" s="44" t="s">
        <v>216</v>
      </c>
      <c r="K126" s="45">
        <v>111740.41999999997</v>
      </c>
    </row>
    <row r="127" spans="1:11" x14ac:dyDescent="0.35">
      <c r="A127" s="44">
        <v>443</v>
      </c>
      <c r="C127" s="44" t="s">
        <v>510</v>
      </c>
      <c r="D127" s="44" t="s">
        <v>240</v>
      </c>
      <c r="E127" s="44" t="s">
        <v>241</v>
      </c>
      <c r="F127" s="44">
        <v>6</v>
      </c>
      <c r="G127" s="44" t="s">
        <v>242</v>
      </c>
      <c r="H127" s="44">
        <v>1954</v>
      </c>
      <c r="I127" s="44" t="s">
        <v>150</v>
      </c>
      <c r="J127" s="44" t="s">
        <v>216</v>
      </c>
      <c r="K127" s="45">
        <v>178867.89999999994</v>
      </c>
    </row>
    <row r="128" spans="1:11" x14ac:dyDescent="0.35">
      <c r="A128" s="44">
        <v>443</v>
      </c>
      <c r="C128" s="44" t="s">
        <v>510</v>
      </c>
      <c r="D128" s="44" t="s">
        <v>243</v>
      </c>
      <c r="E128" s="44" t="s">
        <v>244</v>
      </c>
      <c r="F128" s="44">
        <v>6</v>
      </c>
      <c r="G128" s="44" t="s">
        <v>245</v>
      </c>
      <c r="H128" s="44">
        <v>1970</v>
      </c>
      <c r="I128" s="44" t="s">
        <v>246</v>
      </c>
      <c r="J128" s="44" t="s">
        <v>247</v>
      </c>
      <c r="K128" s="45">
        <v>267907</v>
      </c>
    </row>
    <row r="129" spans="1:11" x14ac:dyDescent="0.35">
      <c r="A129" s="44">
        <v>443</v>
      </c>
      <c r="C129" s="44" t="s">
        <v>510</v>
      </c>
      <c r="D129" s="44" t="s">
        <v>248</v>
      </c>
      <c r="E129" s="44" t="s">
        <v>249</v>
      </c>
      <c r="F129" s="44">
        <v>22</v>
      </c>
      <c r="G129" s="44" t="s">
        <v>250</v>
      </c>
      <c r="H129" s="44" t="s">
        <v>178</v>
      </c>
      <c r="I129" s="44">
        <v>1300</v>
      </c>
      <c r="J129" s="44" t="s">
        <v>251</v>
      </c>
      <c r="K129" s="45">
        <v>2306869</v>
      </c>
    </row>
    <row r="130" spans="1:11" x14ac:dyDescent="0.35">
      <c r="A130" s="44">
        <v>443</v>
      </c>
      <c r="C130" s="44" t="s">
        <v>510</v>
      </c>
      <c r="D130" s="44" t="s">
        <v>252</v>
      </c>
      <c r="E130" s="44" t="s">
        <v>253</v>
      </c>
      <c r="F130" s="44">
        <v>58</v>
      </c>
      <c r="G130" s="44" t="s">
        <v>254</v>
      </c>
      <c r="H130" s="44" t="s">
        <v>178</v>
      </c>
      <c r="I130" s="44">
        <v>2400</v>
      </c>
      <c r="J130" s="44" t="s">
        <v>255</v>
      </c>
      <c r="K130" s="45">
        <v>987157.24999999965</v>
      </c>
    </row>
    <row r="131" spans="1:11" x14ac:dyDescent="0.35">
      <c r="A131" s="44">
        <v>443</v>
      </c>
      <c r="C131" s="44" t="s">
        <v>510</v>
      </c>
      <c r="D131" s="44" t="s">
        <v>256</v>
      </c>
      <c r="E131" s="44" t="s">
        <v>257</v>
      </c>
      <c r="F131" s="44">
        <v>22</v>
      </c>
      <c r="G131" s="44" t="s">
        <v>258</v>
      </c>
      <c r="H131" s="44" t="s">
        <v>190</v>
      </c>
      <c r="I131" s="44" t="s">
        <v>150</v>
      </c>
      <c r="J131" s="44" t="s">
        <v>259</v>
      </c>
      <c r="K131" s="45">
        <v>29000.000000000004</v>
      </c>
    </row>
    <row r="132" spans="1:11" x14ac:dyDescent="0.35">
      <c r="A132" s="44">
        <v>443</v>
      </c>
      <c r="C132" s="44" t="s">
        <v>510</v>
      </c>
      <c r="D132" s="44" t="s">
        <v>260</v>
      </c>
      <c r="E132" s="44" t="s">
        <v>261</v>
      </c>
      <c r="F132" s="44">
        <v>22</v>
      </c>
      <c r="G132" s="44" t="s">
        <v>262</v>
      </c>
      <c r="H132" s="44" t="s">
        <v>190</v>
      </c>
      <c r="I132" s="44" t="s">
        <v>150</v>
      </c>
      <c r="J132" s="44" t="s">
        <v>259</v>
      </c>
      <c r="K132" s="45">
        <v>12000</v>
      </c>
    </row>
    <row r="133" spans="1:11" x14ac:dyDescent="0.35">
      <c r="A133" s="44">
        <v>443</v>
      </c>
      <c r="C133" s="44" t="s">
        <v>510</v>
      </c>
      <c r="D133" s="44" t="s">
        <v>263</v>
      </c>
      <c r="E133" s="44" t="s">
        <v>264</v>
      </c>
      <c r="F133" s="44">
        <v>22</v>
      </c>
      <c r="G133" s="44" t="s">
        <v>265</v>
      </c>
      <c r="H133" s="44" t="s">
        <v>190</v>
      </c>
      <c r="I133" s="44" t="s">
        <v>150</v>
      </c>
      <c r="J133" s="44" t="s">
        <v>259</v>
      </c>
      <c r="K133" s="45">
        <v>11900</v>
      </c>
    </row>
    <row r="134" spans="1:11" x14ac:dyDescent="0.35">
      <c r="A134" s="44">
        <v>443</v>
      </c>
      <c r="C134" s="44" t="s">
        <v>510</v>
      </c>
      <c r="D134" s="44" t="s">
        <v>266</v>
      </c>
      <c r="E134" s="44" t="s">
        <v>267</v>
      </c>
      <c r="F134" s="44">
        <v>22</v>
      </c>
      <c r="G134" s="44" t="s">
        <v>268</v>
      </c>
      <c r="H134" s="44" t="s">
        <v>190</v>
      </c>
      <c r="I134" s="44" t="s">
        <v>150</v>
      </c>
      <c r="J134" s="44" t="s">
        <v>259</v>
      </c>
      <c r="K134" s="45">
        <v>61749.999999999971</v>
      </c>
    </row>
    <row r="135" spans="1:11" x14ac:dyDescent="0.35">
      <c r="A135" s="44">
        <v>443</v>
      </c>
      <c r="C135" s="44" t="s">
        <v>510</v>
      </c>
      <c r="D135" s="44" t="s">
        <v>269</v>
      </c>
      <c r="E135" s="44" t="s">
        <v>270</v>
      </c>
      <c r="F135" s="44">
        <v>22</v>
      </c>
      <c r="G135" s="44" t="s">
        <v>271</v>
      </c>
      <c r="H135" s="44" t="s">
        <v>190</v>
      </c>
      <c r="I135" s="44">
        <v>1800</v>
      </c>
      <c r="J135" s="44" t="s">
        <v>272</v>
      </c>
      <c r="K135" s="45">
        <v>18600.000000002998</v>
      </c>
    </row>
    <row r="136" spans="1:11" x14ac:dyDescent="0.35">
      <c r="A136" s="44">
        <v>443</v>
      </c>
      <c r="C136" s="44" t="s">
        <v>510</v>
      </c>
      <c r="D136" s="44" t="s">
        <v>273</v>
      </c>
      <c r="E136" s="44" t="s">
        <v>274</v>
      </c>
      <c r="F136" s="44">
        <v>22</v>
      </c>
      <c r="G136" s="44" t="s">
        <v>275</v>
      </c>
      <c r="H136" s="44" t="s">
        <v>190</v>
      </c>
      <c r="I136" s="44">
        <v>1800</v>
      </c>
      <c r="J136" s="44" t="s">
        <v>272</v>
      </c>
      <c r="K136" s="45">
        <v>6500.000000003999</v>
      </c>
    </row>
    <row r="137" spans="1:11" x14ac:dyDescent="0.35">
      <c r="A137" s="44">
        <v>443</v>
      </c>
      <c r="C137" s="44" t="s">
        <v>510</v>
      </c>
      <c r="D137" s="44" t="s">
        <v>276</v>
      </c>
      <c r="E137" s="44" t="s">
        <v>277</v>
      </c>
      <c r="F137" s="44">
        <v>22</v>
      </c>
      <c r="G137" s="44" t="s">
        <v>278</v>
      </c>
      <c r="H137" s="44" t="s">
        <v>190</v>
      </c>
      <c r="I137" s="44" t="s">
        <v>172</v>
      </c>
      <c r="J137" s="44" t="s">
        <v>279</v>
      </c>
      <c r="K137" s="45">
        <v>1824.9999999999998</v>
      </c>
    </row>
    <row r="138" spans="1:11" x14ac:dyDescent="0.35">
      <c r="A138" s="44">
        <v>443</v>
      </c>
      <c r="C138" s="44" t="s">
        <v>510</v>
      </c>
      <c r="D138" s="44" t="s">
        <v>518</v>
      </c>
      <c r="E138" s="44" t="s">
        <v>519</v>
      </c>
      <c r="F138" s="44">
        <v>22</v>
      </c>
      <c r="G138" s="44" t="s">
        <v>520</v>
      </c>
      <c r="H138" s="44" t="s">
        <v>190</v>
      </c>
      <c r="I138" s="44" t="s">
        <v>160</v>
      </c>
      <c r="J138" s="44" t="s">
        <v>521</v>
      </c>
      <c r="K138" s="45">
        <v>5000</v>
      </c>
    </row>
    <row r="139" spans="1:11" x14ac:dyDescent="0.35">
      <c r="A139" s="44">
        <v>443</v>
      </c>
      <c r="C139" s="44" t="s">
        <v>510</v>
      </c>
      <c r="D139" s="44" t="s">
        <v>280</v>
      </c>
      <c r="E139" s="44" t="s">
        <v>281</v>
      </c>
      <c r="F139" s="44">
        <v>22</v>
      </c>
      <c r="G139" s="44" t="s">
        <v>282</v>
      </c>
      <c r="H139" s="44" t="s">
        <v>190</v>
      </c>
      <c r="I139" s="44" t="s">
        <v>150</v>
      </c>
      <c r="J139" s="44" t="s">
        <v>259</v>
      </c>
      <c r="K139" s="45">
        <v>36500.000000000007</v>
      </c>
    </row>
    <row r="140" spans="1:11" x14ac:dyDescent="0.35">
      <c r="A140" s="44">
        <v>443</v>
      </c>
      <c r="C140" s="44" t="s">
        <v>510</v>
      </c>
      <c r="D140" s="44" t="s">
        <v>283</v>
      </c>
      <c r="E140" s="44" t="s">
        <v>284</v>
      </c>
      <c r="F140" s="44">
        <v>22</v>
      </c>
      <c r="G140" s="44" t="s">
        <v>285</v>
      </c>
      <c r="H140" s="44" t="s">
        <v>190</v>
      </c>
      <c r="I140" s="44" t="s">
        <v>150</v>
      </c>
      <c r="J140" s="44" t="s">
        <v>259</v>
      </c>
      <c r="K140" s="45">
        <v>10000</v>
      </c>
    </row>
    <row r="141" spans="1:11" x14ac:dyDescent="0.35">
      <c r="A141" s="44">
        <v>443</v>
      </c>
      <c r="C141" s="44" t="s">
        <v>510</v>
      </c>
      <c r="D141" s="44" t="s">
        <v>286</v>
      </c>
      <c r="E141" s="44" t="s">
        <v>137</v>
      </c>
      <c r="F141" s="44">
        <v>22</v>
      </c>
      <c r="G141" s="44" t="s">
        <v>287</v>
      </c>
      <c r="H141" s="44" t="s">
        <v>190</v>
      </c>
      <c r="I141" s="44">
        <v>1600</v>
      </c>
      <c r="J141" s="44" t="s">
        <v>288</v>
      </c>
      <c r="K141" s="45">
        <v>1000.0000000000001</v>
      </c>
    </row>
    <row r="142" spans="1:11" x14ac:dyDescent="0.35">
      <c r="A142" s="44">
        <v>443</v>
      </c>
      <c r="C142" s="44" t="s">
        <v>510</v>
      </c>
      <c r="D142" s="44" t="s">
        <v>289</v>
      </c>
      <c r="E142" s="44" t="s">
        <v>290</v>
      </c>
      <c r="F142" s="44">
        <v>23</v>
      </c>
      <c r="G142" s="44" t="s">
        <v>291</v>
      </c>
      <c r="H142" s="44" t="s">
        <v>292</v>
      </c>
      <c r="I142" s="44">
        <v>1300</v>
      </c>
      <c r="J142" s="44" t="s">
        <v>293</v>
      </c>
      <c r="K142" s="45">
        <v>212542.2775000004</v>
      </c>
    </row>
    <row r="143" spans="1:11" x14ac:dyDescent="0.35">
      <c r="A143" s="44">
        <v>443</v>
      </c>
      <c r="C143" s="44" t="s">
        <v>510</v>
      </c>
      <c r="D143" s="44" t="s">
        <v>294</v>
      </c>
      <c r="E143" s="44" t="s">
        <v>295</v>
      </c>
      <c r="F143" s="44">
        <v>23</v>
      </c>
      <c r="G143" s="44" t="s">
        <v>296</v>
      </c>
      <c r="H143" s="44" t="s">
        <v>297</v>
      </c>
      <c r="I143" s="44">
        <v>1300</v>
      </c>
      <c r="J143" s="44" t="s">
        <v>298</v>
      </c>
      <c r="K143" s="45">
        <v>49707.468125000123</v>
      </c>
    </row>
    <row r="144" spans="1:11" x14ac:dyDescent="0.35">
      <c r="A144" s="44">
        <v>443</v>
      </c>
      <c r="C144" s="44" t="s">
        <v>510</v>
      </c>
      <c r="D144" s="44" t="s">
        <v>299</v>
      </c>
      <c r="E144" s="44" t="s">
        <v>300</v>
      </c>
      <c r="F144" s="44">
        <v>23</v>
      </c>
      <c r="G144" s="44" t="s">
        <v>301</v>
      </c>
      <c r="H144" s="44" t="s">
        <v>302</v>
      </c>
      <c r="I144" s="44">
        <v>1300</v>
      </c>
      <c r="J144" s="44" t="s">
        <v>303</v>
      </c>
      <c r="K144" s="45">
        <v>10156.444687500021</v>
      </c>
    </row>
    <row r="145" spans="1:11" x14ac:dyDescent="0.35">
      <c r="A145" s="44">
        <v>443</v>
      </c>
      <c r="C145" s="44" t="s">
        <v>510</v>
      </c>
      <c r="D145" s="44" t="s">
        <v>304</v>
      </c>
      <c r="E145" s="44" t="s">
        <v>305</v>
      </c>
      <c r="F145" s="44">
        <v>23</v>
      </c>
      <c r="G145" s="44" t="s">
        <v>306</v>
      </c>
      <c r="H145" s="44" t="s">
        <v>307</v>
      </c>
      <c r="I145" s="44">
        <v>1300</v>
      </c>
      <c r="J145" s="44" t="s">
        <v>308</v>
      </c>
      <c r="K145" s="45">
        <v>2532</v>
      </c>
    </row>
    <row r="146" spans="1:11" x14ac:dyDescent="0.35">
      <c r="A146" s="44">
        <v>443</v>
      </c>
      <c r="C146" s="44" t="s">
        <v>510</v>
      </c>
      <c r="D146" s="44" t="s">
        <v>309</v>
      </c>
      <c r="E146" s="44" t="s">
        <v>310</v>
      </c>
      <c r="F146" s="44">
        <v>23</v>
      </c>
      <c r="G146" s="44" t="s">
        <v>311</v>
      </c>
      <c r="H146" s="44" t="s">
        <v>312</v>
      </c>
      <c r="I146" s="44">
        <v>1300</v>
      </c>
      <c r="J146" s="44" t="s">
        <v>313</v>
      </c>
      <c r="K146" s="45">
        <v>12077.888156250025</v>
      </c>
    </row>
    <row r="147" spans="1:11" x14ac:dyDescent="0.35">
      <c r="A147" s="44">
        <v>443</v>
      </c>
      <c r="C147" s="44" t="s">
        <v>510</v>
      </c>
      <c r="D147" s="44" t="s">
        <v>314</v>
      </c>
      <c r="E147" s="44" t="s">
        <v>315</v>
      </c>
      <c r="F147" s="44">
        <v>23</v>
      </c>
      <c r="G147" s="44" t="s">
        <v>316</v>
      </c>
      <c r="H147" s="44" t="s">
        <v>27</v>
      </c>
      <c r="I147" s="44">
        <v>1300</v>
      </c>
      <c r="J147" s="44" t="s">
        <v>317</v>
      </c>
      <c r="K147" s="45">
        <v>164701.3125</v>
      </c>
    </row>
    <row r="148" spans="1:11" x14ac:dyDescent="0.35">
      <c r="A148" s="44">
        <v>443</v>
      </c>
      <c r="C148" s="44" t="s">
        <v>510</v>
      </c>
      <c r="D148" s="44" t="s">
        <v>318</v>
      </c>
      <c r="E148" s="44" t="s">
        <v>319</v>
      </c>
      <c r="F148" s="44">
        <v>23</v>
      </c>
      <c r="G148" s="44" t="s">
        <v>320</v>
      </c>
      <c r="H148" s="44" t="s">
        <v>321</v>
      </c>
      <c r="I148" s="44">
        <v>1300</v>
      </c>
      <c r="J148" s="44" t="s">
        <v>322</v>
      </c>
      <c r="K148" s="45">
        <v>377245.77146650013</v>
      </c>
    </row>
    <row r="149" spans="1:11" x14ac:dyDescent="0.35">
      <c r="A149" s="44">
        <v>443</v>
      </c>
      <c r="C149" s="44" t="s">
        <v>510</v>
      </c>
      <c r="D149" s="44" t="s">
        <v>323</v>
      </c>
      <c r="E149" s="44" t="s">
        <v>324</v>
      </c>
      <c r="F149" s="44">
        <v>23</v>
      </c>
      <c r="G149" s="44" t="s">
        <v>325</v>
      </c>
      <c r="H149" s="44" t="s">
        <v>326</v>
      </c>
      <c r="I149" s="44">
        <v>1300</v>
      </c>
      <c r="J149" s="44" t="s">
        <v>327</v>
      </c>
      <c r="K149" s="45">
        <v>29856.500000000004</v>
      </c>
    </row>
    <row r="150" spans="1:11" x14ac:dyDescent="0.35">
      <c r="A150" s="44">
        <v>443</v>
      </c>
      <c r="C150" s="44" t="s">
        <v>510</v>
      </c>
      <c r="D150" s="44" t="s">
        <v>522</v>
      </c>
      <c r="E150" s="44" t="s">
        <v>31</v>
      </c>
      <c r="F150" s="44">
        <v>23</v>
      </c>
      <c r="G150" s="44" t="s">
        <v>523</v>
      </c>
      <c r="H150" s="44" t="s">
        <v>524</v>
      </c>
      <c r="I150" s="44">
        <v>1300</v>
      </c>
      <c r="J150" s="44" t="s">
        <v>525</v>
      </c>
      <c r="K150" s="45">
        <v>270439.55512500001</v>
      </c>
    </row>
    <row r="151" spans="1:11" x14ac:dyDescent="0.35">
      <c r="A151" s="44">
        <v>443</v>
      </c>
      <c r="C151" s="44" t="s">
        <v>510</v>
      </c>
      <c r="D151" s="44" t="s">
        <v>328</v>
      </c>
      <c r="E151" s="44" t="s">
        <v>329</v>
      </c>
      <c r="F151" s="44">
        <v>43</v>
      </c>
      <c r="G151" s="44" t="s">
        <v>330</v>
      </c>
      <c r="H151" s="44" t="s">
        <v>31</v>
      </c>
      <c r="I151" s="44">
        <v>2200</v>
      </c>
      <c r="J151" s="44" t="s">
        <v>331</v>
      </c>
      <c r="K151" s="45">
        <v>7999.9999999999991</v>
      </c>
    </row>
    <row r="152" spans="1:11" x14ac:dyDescent="0.35">
      <c r="A152" s="44">
        <v>443</v>
      </c>
      <c r="C152" s="44" t="s">
        <v>510</v>
      </c>
      <c r="D152" s="44" t="s">
        <v>332</v>
      </c>
      <c r="E152" s="44" t="s">
        <v>333</v>
      </c>
      <c r="F152" s="44">
        <v>43</v>
      </c>
      <c r="G152" s="44" t="s">
        <v>334</v>
      </c>
      <c r="H152" s="44" t="s">
        <v>31</v>
      </c>
      <c r="I152" s="44">
        <v>2200</v>
      </c>
      <c r="J152" s="44" t="s">
        <v>331</v>
      </c>
      <c r="K152" s="45">
        <v>5500</v>
      </c>
    </row>
    <row r="153" spans="1:11" x14ac:dyDescent="0.35">
      <c r="A153" s="44">
        <v>443</v>
      </c>
      <c r="C153" s="44" t="s">
        <v>510</v>
      </c>
      <c r="D153" s="44" t="s">
        <v>335</v>
      </c>
      <c r="E153" s="44" t="s">
        <v>336</v>
      </c>
      <c r="F153" s="44">
        <v>43</v>
      </c>
      <c r="G153" s="44" t="s">
        <v>337</v>
      </c>
      <c r="H153" s="44" t="s">
        <v>31</v>
      </c>
      <c r="I153" s="44">
        <v>2200</v>
      </c>
      <c r="J153" s="44" t="s">
        <v>331</v>
      </c>
      <c r="K153" s="45">
        <v>5500</v>
      </c>
    </row>
    <row r="154" spans="1:11" x14ac:dyDescent="0.35">
      <c r="A154" s="44">
        <v>443</v>
      </c>
      <c r="C154" s="44" t="s">
        <v>510</v>
      </c>
      <c r="D154" s="44" t="s">
        <v>338</v>
      </c>
      <c r="E154" s="44" t="s">
        <v>339</v>
      </c>
      <c r="F154" s="44">
        <v>43</v>
      </c>
      <c r="G154" s="44" t="s">
        <v>340</v>
      </c>
      <c r="H154" s="44" t="s">
        <v>31</v>
      </c>
      <c r="I154" s="44">
        <v>2200</v>
      </c>
      <c r="J154" s="44" t="s">
        <v>331</v>
      </c>
      <c r="K154" s="45">
        <v>2000</v>
      </c>
    </row>
    <row r="155" spans="1:11" x14ac:dyDescent="0.35">
      <c r="A155" s="44">
        <v>443</v>
      </c>
      <c r="C155" s="44" t="s">
        <v>510</v>
      </c>
      <c r="D155" s="44" t="s">
        <v>341</v>
      </c>
      <c r="E155" s="44" t="s">
        <v>342</v>
      </c>
      <c r="F155" s="44">
        <v>24</v>
      </c>
      <c r="G155" s="44" t="s">
        <v>343</v>
      </c>
      <c r="H155" s="44" t="s">
        <v>295</v>
      </c>
      <c r="I155" s="44" t="s">
        <v>150</v>
      </c>
      <c r="J155" s="44" t="s">
        <v>344</v>
      </c>
      <c r="K155" s="45">
        <v>1500</v>
      </c>
    </row>
    <row r="156" spans="1:11" x14ac:dyDescent="0.35">
      <c r="A156" s="44">
        <v>443</v>
      </c>
      <c r="C156" s="44" t="s">
        <v>510</v>
      </c>
      <c r="D156" s="44" t="s">
        <v>345</v>
      </c>
      <c r="E156" s="44" t="s">
        <v>346</v>
      </c>
      <c r="F156" s="44">
        <v>24</v>
      </c>
      <c r="G156" s="44" t="s">
        <v>347</v>
      </c>
      <c r="H156" s="44" t="s">
        <v>305</v>
      </c>
      <c r="I156" s="44" t="s">
        <v>150</v>
      </c>
      <c r="J156" s="44" t="s">
        <v>348</v>
      </c>
      <c r="K156" s="45">
        <v>8000.0000000000009</v>
      </c>
    </row>
    <row r="157" spans="1:11" x14ac:dyDescent="0.35">
      <c r="A157" s="44">
        <v>443</v>
      </c>
      <c r="C157" s="44" t="s">
        <v>510</v>
      </c>
      <c r="D157" s="44" t="s">
        <v>349</v>
      </c>
      <c r="E157" s="44" t="s">
        <v>350</v>
      </c>
      <c r="F157" s="44">
        <v>25</v>
      </c>
      <c r="G157" s="44" t="s">
        <v>351</v>
      </c>
      <c r="H157" s="44" t="s">
        <v>31</v>
      </c>
      <c r="I157" s="44" t="s">
        <v>150</v>
      </c>
      <c r="J157" s="44" t="s">
        <v>352</v>
      </c>
      <c r="K157" s="45">
        <v>5000.000000003999</v>
      </c>
    </row>
    <row r="158" spans="1:11" x14ac:dyDescent="0.35">
      <c r="A158" s="44">
        <v>443</v>
      </c>
      <c r="C158" s="44" t="s">
        <v>510</v>
      </c>
      <c r="D158" s="44" t="s">
        <v>353</v>
      </c>
      <c r="E158" s="44" t="s">
        <v>354</v>
      </c>
      <c r="F158" s="44">
        <v>61</v>
      </c>
      <c r="G158" s="44" t="s">
        <v>355</v>
      </c>
      <c r="H158" s="44" t="s">
        <v>31</v>
      </c>
      <c r="I158" s="44">
        <v>2400</v>
      </c>
      <c r="J158" s="44" t="s">
        <v>356</v>
      </c>
      <c r="K158" s="45">
        <v>6330.0000000000027</v>
      </c>
    </row>
    <row r="159" spans="1:11" x14ac:dyDescent="0.35">
      <c r="A159" s="44">
        <v>443</v>
      </c>
      <c r="C159" s="44" t="s">
        <v>510</v>
      </c>
      <c r="D159" s="44" t="s">
        <v>357</v>
      </c>
      <c r="E159" s="44" t="s">
        <v>358</v>
      </c>
      <c r="F159" s="44">
        <v>25</v>
      </c>
      <c r="G159" s="44" t="s">
        <v>359</v>
      </c>
      <c r="H159" s="44" t="s">
        <v>31</v>
      </c>
      <c r="I159" s="44">
        <v>1900</v>
      </c>
      <c r="J159" s="44" t="s">
        <v>360</v>
      </c>
      <c r="K159" s="45">
        <v>1500.0000000000002</v>
      </c>
    </row>
    <row r="160" spans="1:11" x14ac:dyDescent="0.35">
      <c r="A160" s="44">
        <v>443</v>
      </c>
      <c r="C160" s="44" t="s">
        <v>510</v>
      </c>
      <c r="D160" s="44" t="s">
        <v>361</v>
      </c>
      <c r="E160" s="44" t="s">
        <v>362</v>
      </c>
      <c r="F160" s="44">
        <v>25</v>
      </c>
      <c r="G160" s="44" t="s">
        <v>363</v>
      </c>
      <c r="H160" s="44" t="s">
        <v>31</v>
      </c>
      <c r="I160" s="44" t="s">
        <v>150</v>
      </c>
      <c r="J160" s="44" t="s">
        <v>352</v>
      </c>
      <c r="K160" s="45">
        <v>4523</v>
      </c>
    </row>
    <row r="161" spans="1:11" x14ac:dyDescent="0.35">
      <c r="A161" s="44">
        <v>443</v>
      </c>
      <c r="C161" s="44" t="s">
        <v>510</v>
      </c>
      <c r="D161" s="44" t="s">
        <v>364</v>
      </c>
      <c r="E161" s="44" t="s">
        <v>365</v>
      </c>
      <c r="F161" s="44">
        <v>25</v>
      </c>
      <c r="G161" s="44" t="s">
        <v>366</v>
      </c>
      <c r="H161" s="44" t="s">
        <v>31</v>
      </c>
      <c r="I161" s="44" t="s">
        <v>150</v>
      </c>
      <c r="J161" s="44" t="s">
        <v>352</v>
      </c>
      <c r="K161" s="45">
        <v>1800</v>
      </c>
    </row>
    <row r="162" spans="1:11" x14ac:dyDescent="0.35">
      <c r="A162" s="44">
        <v>443</v>
      </c>
      <c r="C162" s="44" t="s">
        <v>510</v>
      </c>
      <c r="D162" s="44" t="s">
        <v>367</v>
      </c>
      <c r="E162" s="44" t="s">
        <v>368</v>
      </c>
      <c r="F162" s="44">
        <v>25</v>
      </c>
      <c r="G162" s="44" t="s">
        <v>369</v>
      </c>
      <c r="H162" s="44" t="s">
        <v>31</v>
      </c>
      <c r="I162" s="44">
        <v>1900</v>
      </c>
      <c r="J162" s="44" t="s">
        <v>360</v>
      </c>
      <c r="K162" s="45">
        <v>1500</v>
      </c>
    </row>
    <row r="163" spans="1:11" x14ac:dyDescent="0.35">
      <c r="A163" s="44">
        <v>443</v>
      </c>
      <c r="C163" s="44" t="s">
        <v>510</v>
      </c>
      <c r="D163" s="44" t="s">
        <v>370</v>
      </c>
      <c r="E163" s="44" t="s">
        <v>371</v>
      </c>
      <c r="F163" s="44">
        <v>25</v>
      </c>
      <c r="G163" s="44" t="s">
        <v>372</v>
      </c>
      <c r="H163" s="44" t="s">
        <v>31</v>
      </c>
      <c r="I163" s="44" t="s">
        <v>150</v>
      </c>
      <c r="J163" s="44" t="s">
        <v>352</v>
      </c>
      <c r="K163" s="45">
        <v>6000</v>
      </c>
    </row>
    <row r="164" spans="1:11" x14ac:dyDescent="0.35">
      <c r="A164" s="44">
        <v>443</v>
      </c>
      <c r="C164" s="44" t="s">
        <v>510</v>
      </c>
      <c r="D164" s="44" t="s">
        <v>373</v>
      </c>
      <c r="E164" s="44" t="s">
        <v>374</v>
      </c>
      <c r="F164" s="44">
        <v>25</v>
      </c>
      <c r="G164" s="44" t="s">
        <v>375</v>
      </c>
      <c r="H164" s="44" t="s">
        <v>31</v>
      </c>
      <c r="I164" s="44" t="s">
        <v>27</v>
      </c>
      <c r="J164" s="44" t="s">
        <v>376</v>
      </c>
      <c r="K164" s="45">
        <v>500</v>
      </c>
    </row>
    <row r="165" spans="1:11" x14ac:dyDescent="0.35">
      <c r="A165" s="44">
        <v>443</v>
      </c>
      <c r="C165" s="44" t="s">
        <v>510</v>
      </c>
      <c r="D165" s="44" t="s">
        <v>377</v>
      </c>
      <c r="E165" s="44" t="s">
        <v>378</v>
      </c>
      <c r="F165" s="44">
        <v>25</v>
      </c>
      <c r="G165" s="44" t="s">
        <v>135</v>
      </c>
      <c r="H165" s="44" t="s">
        <v>31</v>
      </c>
      <c r="I165" s="44" t="s">
        <v>137</v>
      </c>
      <c r="J165" s="44" t="s">
        <v>379</v>
      </c>
      <c r="K165" s="45">
        <v>500</v>
      </c>
    </row>
    <row r="166" spans="1:11" x14ac:dyDescent="0.35">
      <c r="A166" s="44">
        <v>443</v>
      </c>
      <c r="C166" s="44" t="s">
        <v>510</v>
      </c>
      <c r="D166" s="44" t="s">
        <v>380</v>
      </c>
      <c r="E166" s="44" t="s">
        <v>381</v>
      </c>
      <c r="F166" s="44">
        <v>25</v>
      </c>
      <c r="G166" s="44" t="s">
        <v>382</v>
      </c>
      <c r="H166" s="44" t="s">
        <v>31</v>
      </c>
      <c r="I166" s="44">
        <v>1100</v>
      </c>
      <c r="J166" s="44" t="s">
        <v>383</v>
      </c>
      <c r="K166" s="45">
        <v>500</v>
      </c>
    </row>
    <row r="167" spans="1:11" x14ac:dyDescent="0.35">
      <c r="A167" s="44">
        <v>443</v>
      </c>
      <c r="C167" s="44" t="s">
        <v>510</v>
      </c>
      <c r="D167" s="44" t="s">
        <v>384</v>
      </c>
      <c r="E167" s="44" t="s">
        <v>385</v>
      </c>
      <c r="F167" s="44">
        <v>25</v>
      </c>
      <c r="G167" s="44" t="s">
        <v>386</v>
      </c>
      <c r="H167" s="44" t="s">
        <v>31</v>
      </c>
      <c r="I167" s="44">
        <v>1300</v>
      </c>
      <c r="J167" s="44" t="s">
        <v>387</v>
      </c>
      <c r="K167" s="45">
        <v>500</v>
      </c>
    </row>
    <row r="168" spans="1:11" x14ac:dyDescent="0.35">
      <c r="A168" s="44">
        <v>443</v>
      </c>
      <c r="C168" s="44" t="s">
        <v>510</v>
      </c>
      <c r="D168" s="44" t="s">
        <v>391</v>
      </c>
      <c r="E168" s="44" t="s">
        <v>392</v>
      </c>
      <c r="F168" s="44">
        <v>25</v>
      </c>
      <c r="G168" s="44" t="s">
        <v>393</v>
      </c>
      <c r="H168" s="44" t="s">
        <v>31</v>
      </c>
      <c r="I168" s="44">
        <v>1500</v>
      </c>
      <c r="J168" s="44" t="s">
        <v>394</v>
      </c>
      <c r="K168" s="45">
        <v>500</v>
      </c>
    </row>
    <row r="169" spans="1:11" x14ac:dyDescent="0.35">
      <c r="A169" s="44">
        <v>443</v>
      </c>
      <c r="C169" s="44" t="s">
        <v>510</v>
      </c>
      <c r="D169" s="44" t="s">
        <v>395</v>
      </c>
      <c r="E169" s="44" t="s">
        <v>396</v>
      </c>
      <c r="F169" s="44">
        <v>25</v>
      </c>
      <c r="G169" s="44" t="s">
        <v>397</v>
      </c>
      <c r="H169" s="44" t="s">
        <v>31</v>
      </c>
      <c r="I169" s="44">
        <v>1700</v>
      </c>
      <c r="J169" s="44" t="s">
        <v>398</v>
      </c>
      <c r="K169" s="45">
        <v>4000.0000000000009</v>
      </c>
    </row>
    <row r="170" spans="1:11" x14ac:dyDescent="0.35">
      <c r="A170" s="44">
        <v>443</v>
      </c>
      <c r="C170" s="44" t="s">
        <v>510</v>
      </c>
      <c r="D170" s="44" t="s">
        <v>399</v>
      </c>
      <c r="E170" s="44" t="s">
        <v>70</v>
      </c>
      <c r="F170" s="44">
        <v>25</v>
      </c>
      <c r="G170" s="44" t="s">
        <v>400</v>
      </c>
      <c r="H170" s="44" t="s">
        <v>31</v>
      </c>
      <c r="I170" s="44">
        <v>1900</v>
      </c>
      <c r="J170" s="44" t="s">
        <v>360</v>
      </c>
      <c r="K170" s="45">
        <v>8499.9999999999982</v>
      </c>
    </row>
    <row r="171" spans="1:11" x14ac:dyDescent="0.35">
      <c r="A171" s="44">
        <v>443</v>
      </c>
      <c r="C171" s="44" t="s">
        <v>510</v>
      </c>
      <c r="D171" s="44" t="s">
        <v>401</v>
      </c>
      <c r="E171" s="44" t="s">
        <v>402</v>
      </c>
      <c r="F171" s="44">
        <v>25</v>
      </c>
      <c r="G171" s="44" t="s">
        <v>403</v>
      </c>
      <c r="H171" s="44" t="s">
        <v>31</v>
      </c>
      <c r="I171" s="44">
        <v>1900</v>
      </c>
      <c r="J171" s="44" t="s">
        <v>360</v>
      </c>
      <c r="K171" s="45">
        <v>18500</v>
      </c>
    </row>
    <row r="172" spans="1:11" x14ac:dyDescent="0.35">
      <c r="A172" s="44">
        <v>443</v>
      </c>
      <c r="C172" s="44" t="s">
        <v>510</v>
      </c>
      <c r="D172" s="44" t="s">
        <v>404</v>
      </c>
      <c r="E172" s="44" t="s">
        <v>405</v>
      </c>
      <c r="F172" s="44">
        <v>25</v>
      </c>
      <c r="G172" s="44" t="s">
        <v>406</v>
      </c>
      <c r="H172" s="44" t="s">
        <v>31</v>
      </c>
      <c r="I172" s="44">
        <v>1900</v>
      </c>
      <c r="J172" s="44" t="s">
        <v>360</v>
      </c>
      <c r="K172" s="45">
        <v>500.00000000000006</v>
      </c>
    </row>
    <row r="173" spans="1:11" x14ac:dyDescent="0.35">
      <c r="A173" s="44">
        <v>443</v>
      </c>
      <c r="C173" s="44" t="s">
        <v>510</v>
      </c>
      <c r="D173" s="44" t="s">
        <v>407</v>
      </c>
      <c r="E173" s="44" t="s">
        <v>408</v>
      </c>
      <c r="F173" s="44">
        <v>25</v>
      </c>
      <c r="G173" s="44" t="s">
        <v>409</v>
      </c>
      <c r="H173" s="44" t="s">
        <v>31</v>
      </c>
      <c r="I173" s="44">
        <v>1900</v>
      </c>
      <c r="J173" s="44" t="s">
        <v>360</v>
      </c>
      <c r="K173" s="45">
        <v>1500</v>
      </c>
    </row>
    <row r="174" spans="1:11" x14ac:dyDescent="0.35">
      <c r="A174" s="44">
        <v>443</v>
      </c>
      <c r="C174" s="44" t="s">
        <v>510</v>
      </c>
      <c r="D174" s="44" t="s">
        <v>410</v>
      </c>
      <c r="E174" s="44" t="s">
        <v>411</v>
      </c>
      <c r="F174" s="44">
        <v>25</v>
      </c>
      <c r="G174" s="44" t="s">
        <v>412</v>
      </c>
      <c r="H174" s="44" t="s">
        <v>31</v>
      </c>
      <c r="I174" s="44">
        <v>1800</v>
      </c>
      <c r="J174" s="44" t="s">
        <v>413</v>
      </c>
      <c r="K174" s="45">
        <v>20600</v>
      </c>
    </row>
    <row r="175" spans="1:11" x14ac:dyDescent="0.35">
      <c r="A175" s="44">
        <v>443</v>
      </c>
      <c r="C175" s="44" t="s">
        <v>510</v>
      </c>
      <c r="D175" s="44" t="s">
        <v>414</v>
      </c>
      <c r="E175" s="44" t="s">
        <v>415</v>
      </c>
      <c r="F175" s="44">
        <v>51</v>
      </c>
      <c r="G175" s="44" t="s">
        <v>416</v>
      </c>
      <c r="H175" s="44" t="s">
        <v>417</v>
      </c>
      <c r="I175" s="44">
        <v>2300</v>
      </c>
      <c r="J175" s="44" t="s">
        <v>418</v>
      </c>
      <c r="K175" s="45">
        <v>170014.34</v>
      </c>
    </row>
    <row r="176" spans="1:11" x14ac:dyDescent="0.35">
      <c r="A176" s="44">
        <v>443</v>
      </c>
      <c r="C176" s="44" t="s">
        <v>510</v>
      </c>
      <c r="D176" s="44" t="s">
        <v>419</v>
      </c>
      <c r="E176" s="44" t="s">
        <v>420</v>
      </c>
      <c r="F176" s="44">
        <v>24</v>
      </c>
      <c r="G176" s="44" t="s">
        <v>421</v>
      </c>
      <c r="H176" s="44" t="s">
        <v>417</v>
      </c>
      <c r="I176" s="44">
        <v>1700</v>
      </c>
      <c r="J176" s="44" t="s">
        <v>422</v>
      </c>
      <c r="K176" s="45">
        <v>206848.37999999998</v>
      </c>
    </row>
    <row r="177" spans="1:11" x14ac:dyDescent="0.35">
      <c r="A177" s="44">
        <v>443</v>
      </c>
      <c r="C177" s="44" t="s">
        <v>510</v>
      </c>
      <c r="D177" s="44" t="s">
        <v>423</v>
      </c>
      <c r="E177" s="44" t="s">
        <v>424</v>
      </c>
      <c r="F177" s="44">
        <v>77</v>
      </c>
      <c r="G177" s="44" t="s">
        <v>425</v>
      </c>
      <c r="H177" s="44" t="s">
        <v>417</v>
      </c>
      <c r="I177" s="44">
        <v>2600</v>
      </c>
      <c r="J177" s="44" t="s">
        <v>426</v>
      </c>
      <c r="K177" s="45">
        <v>404825.12999999995</v>
      </c>
    </row>
    <row r="178" spans="1:11" x14ac:dyDescent="0.35">
      <c r="A178" s="44">
        <v>443</v>
      </c>
      <c r="C178" s="44" t="s">
        <v>510</v>
      </c>
      <c r="D178" s="44" t="s">
        <v>526</v>
      </c>
      <c r="E178" s="44" t="s">
        <v>527</v>
      </c>
      <c r="F178" s="44">
        <v>77</v>
      </c>
      <c r="G178" s="44" t="s">
        <v>528</v>
      </c>
      <c r="H178" s="44" t="s">
        <v>417</v>
      </c>
      <c r="I178" s="44">
        <v>2600</v>
      </c>
      <c r="J178" s="44" t="s">
        <v>426</v>
      </c>
      <c r="K178" s="45">
        <v>35094.9</v>
      </c>
    </row>
    <row r="179" spans="1:11" x14ac:dyDescent="0.35">
      <c r="A179" s="44">
        <v>443</v>
      </c>
      <c r="C179" s="44" t="s">
        <v>510</v>
      </c>
      <c r="D179" s="44" t="s">
        <v>427</v>
      </c>
      <c r="E179" s="44" t="s">
        <v>428</v>
      </c>
      <c r="F179" s="44">
        <v>86</v>
      </c>
      <c r="G179" s="44" t="s">
        <v>429</v>
      </c>
      <c r="H179" s="44" t="s">
        <v>417</v>
      </c>
      <c r="I179" s="44">
        <v>2700</v>
      </c>
      <c r="J179" s="44" t="s">
        <v>430</v>
      </c>
      <c r="K179" s="45">
        <v>96586.18</v>
      </c>
    </row>
    <row r="180" spans="1:11" x14ac:dyDescent="0.35">
      <c r="A180" s="44">
        <v>443</v>
      </c>
      <c r="C180" s="44" t="s">
        <v>510</v>
      </c>
      <c r="D180" s="44" t="s">
        <v>431</v>
      </c>
      <c r="E180" s="44" t="s">
        <v>432</v>
      </c>
      <c r="F180" s="44">
        <v>113</v>
      </c>
      <c r="G180" s="44" t="s">
        <v>433</v>
      </c>
      <c r="H180" s="44" t="s">
        <v>417</v>
      </c>
      <c r="I180" s="44">
        <v>3100</v>
      </c>
      <c r="J180" s="44" t="s">
        <v>434</v>
      </c>
      <c r="K180" s="45">
        <v>4107.8</v>
      </c>
    </row>
    <row r="181" spans="1:11" x14ac:dyDescent="0.35">
      <c r="A181" s="44">
        <v>443</v>
      </c>
      <c r="C181" s="44" t="s">
        <v>510</v>
      </c>
      <c r="D181" s="44" t="s">
        <v>435</v>
      </c>
      <c r="E181" s="44" t="s">
        <v>436</v>
      </c>
      <c r="F181" s="44">
        <v>33</v>
      </c>
      <c r="G181" s="44" t="s">
        <v>437</v>
      </c>
      <c r="H181" s="44" t="s">
        <v>417</v>
      </c>
      <c r="I181" s="44">
        <v>2134</v>
      </c>
      <c r="J181" s="44" t="s">
        <v>438</v>
      </c>
      <c r="K181" s="45">
        <v>18743</v>
      </c>
    </row>
    <row r="182" spans="1:11" x14ac:dyDescent="0.35">
      <c r="A182" s="44">
        <v>443</v>
      </c>
      <c r="C182" s="44" t="s">
        <v>510</v>
      </c>
      <c r="D182" s="44" t="s">
        <v>529</v>
      </c>
      <c r="E182" s="44" t="s">
        <v>530</v>
      </c>
      <c r="F182" s="44">
        <v>42</v>
      </c>
      <c r="G182" s="44" t="s">
        <v>531</v>
      </c>
      <c r="H182" s="44" t="s">
        <v>446</v>
      </c>
      <c r="I182" s="44">
        <v>2200</v>
      </c>
      <c r="J182" s="44" t="s">
        <v>532</v>
      </c>
      <c r="K182" s="45">
        <v>1500</v>
      </c>
    </row>
    <row r="183" spans="1:11" x14ac:dyDescent="0.35">
      <c r="A183" s="44">
        <v>443</v>
      </c>
      <c r="C183" s="44" t="s">
        <v>510</v>
      </c>
      <c r="D183" s="44" t="s">
        <v>439</v>
      </c>
      <c r="E183" s="44" t="s">
        <v>440</v>
      </c>
      <c r="F183" s="44">
        <v>42</v>
      </c>
      <c r="G183" s="44" t="s">
        <v>441</v>
      </c>
      <c r="H183" s="44" t="s">
        <v>261</v>
      </c>
      <c r="I183" s="44">
        <v>2200</v>
      </c>
      <c r="J183" s="44" t="s">
        <v>442</v>
      </c>
      <c r="K183" s="45">
        <v>4500</v>
      </c>
    </row>
    <row r="184" spans="1:11" x14ac:dyDescent="0.35">
      <c r="A184" s="44">
        <v>443</v>
      </c>
      <c r="C184" s="44" t="s">
        <v>510</v>
      </c>
      <c r="D184" s="44" t="s">
        <v>443</v>
      </c>
      <c r="E184" s="44" t="s">
        <v>444</v>
      </c>
      <c r="F184" s="44">
        <v>24</v>
      </c>
      <c r="G184" s="44" t="s">
        <v>445</v>
      </c>
      <c r="H184" s="44" t="s">
        <v>446</v>
      </c>
      <c r="I184" s="44" t="s">
        <v>150</v>
      </c>
      <c r="J184" s="44" t="s">
        <v>447</v>
      </c>
      <c r="K184" s="45">
        <v>3000</v>
      </c>
    </row>
    <row r="185" spans="1:11" x14ac:dyDescent="0.35">
      <c r="A185" s="44">
        <v>443</v>
      </c>
      <c r="C185" s="44" t="s">
        <v>510</v>
      </c>
      <c r="D185" s="44" t="s">
        <v>448</v>
      </c>
      <c r="E185" s="44" t="s">
        <v>449</v>
      </c>
      <c r="F185" s="44">
        <v>72</v>
      </c>
      <c r="G185" s="44" t="s">
        <v>450</v>
      </c>
      <c r="H185" s="44" t="s">
        <v>389</v>
      </c>
      <c r="I185" s="44">
        <v>2500</v>
      </c>
      <c r="J185" s="44" t="s">
        <v>451</v>
      </c>
      <c r="K185" s="45">
        <v>882890.03004999983</v>
      </c>
    </row>
    <row r="186" spans="1:11" x14ac:dyDescent="0.35">
      <c r="A186" s="44">
        <v>443</v>
      </c>
      <c r="C186" s="44" t="s">
        <v>510</v>
      </c>
      <c r="D186" s="44" t="s">
        <v>452</v>
      </c>
      <c r="E186" s="44" t="s">
        <v>453</v>
      </c>
      <c r="F186" s="44">
        <v>27</v>
      </c>
      <c r="G186" s="44" t="s">
        <v>454</v>
      </c>
      <c r="H186" s="44" t="s">
        <v>389</v>
      </c>
      <c r="I186" s="44">
        <v>1600</v>
      </c>
      <c r="J186" s="44" t="s">
        <v>455</v>
      </c>
      <c r="K186" s="45">
        <v>74166.874999999985</v>
      </c>
    </row>
    <row r="187" spans="1:11" x14ac:dyDescent="0.35">
      <c r="A187" s="44">
        <v>443</v>
      </c>
      <c r="C187" s="44" t="s">
        <v>510</v>
      </c>
      <c r="D187" s="44" t="s">
        <v>456</v>
      </c>
      <c r="E187" s="44" t="s">
        <v>457</v>
      </c>
      <c r="F187" s="44">
        <v>27</v>
      </c>
      <c r="G187" s="44" t="s">
        <v>458</v>
      </c>
      <c r="H187" s="44" t="s">
        <v>389</v>
      </c>
      <c r="I187" s="44">
        <v>1600</v>
      </c>
      <c r="J187" s="44" t="s">
        <v>455</v>
      </c>
      <c r="K187" s="45">
        <v>45806.158629624311</v>
      </c>
    </row>
    <row r="188" spans="1:11" x14ac:dyDescent="0.35">
      <c r="A188" s="44">
        <v>443</v>
      </c>
      <c r="C188" s="44" t="s">
        <v>510</v>
      </c>
      <c r="D188" s="44" t="s">
        <v>459</v>
      </c>
      <c r="E188" s="44" t="s">
        <v>460</v>
      </c>
      <c r="F188" s="44">
        <v>27</v>
      </c>
      <c r="G188" s="44" t="s">
        <v>461</v>
      </c>
      <c r="H188" s="44" t="s">
        <v>389</v>
      </c>
      <c r="I188" s="44">
        <v>1600</v>
      </c>
      <c r="J188" s="44" t="s">
        <v>455</v>
      </c>
      <c r="K188" s="45">
        <v>38360.443356844684</v>
      </c>
    </row>
    <row r="189" spans="1:11" x14ac:dyDescent="0.35">
      <c r="A189" s="44">
        <v>443</v>
      </c>
      <c r="C189" s="44" t="s">
        <v>510</v>
      </c>
      <c r="D189" s="44" t="s">
        <v>462</v>
      </c>
      <c r="E189" s="44" t="s">
        <v>463</v>
      </c>
      <c r="F189" s="44">
        <v>27</v>
      </c>
      <c r="G189" s="44" t="s">
        <v>464</v>
      </c>
      <c r="H189" s="44" t="s">
        <v>389</v>
      </c>
      <c r="I189" s="44">
        <v>1600</v>
      </c>
      <c r="J189" s="44" t="s">
        <v>455</v>
      </c>
      <c r="K189" s="45">
        <v>11811.5625</v>
      </c>
    </row>
    <row r="190" spans="1:11" x14ac:dyDescent="0.35">
      <c r="A190" s="44">
        <v>443</v>
      </c>
      <c r="C190" s="44" t="s">
        <v>510</v>
      </c>
      <c r="D190" s="44" t="s">
        <v>465</v>
      </c>
      <c r="E190" s="44" t="s">
        <v>466</v>
      </c>
      <c r="F190" s="44">
        <v>27</v>
      </c>
      <c r="G190" s="44" t="s">
        <v>467</v>
      </c>
      <c r="H190" s="44" t="s">
        <v>389</v>
      </c>
      <c r="I190" s="44">
        <v>1600</v>
      </c>
      <c r="J190" s="44" t="s">
        <v>455</v>
      </c>
      <c r="K190" s="45">
        <v>22637.397437742911</v>
      </c>
    </row>
    <row r="191" spans="1:11" x14ac:dyDescent="0.35">
      <c r="A191" s="44">
        <v>443</v>
      </c>
      <c r="C191" s="44" t="s">
        <v>510</v>
      </c>
      <c r="D191" s="44" t="s">
        <v>468</v>
      </c>
      <c r="E191" s="44" t="s">
        <v>469</v>
      </c>
      <c r="F191" s="44">
        <v>24</v>
      </c>
      <c r="G191" s="44" t="s">
        <v>470</v>
      </c>
      <c r="H191" s="44" t="s">
        <v>471</v>
      </c>
      <c r="I191" s="44" t="s">
        <v>150</v>
      </c>
      <c r="J191" s="44" t="s">
        <v>472</v>
      </c>
      <c r="K191" s="45">
        <v>10439</v>
      </c>
    </row>
    <row r="192" spans="1:11" x14ac:dyDescent="0.35">
      <c r="A192" s="44">
        <v>443</v>
      </c>
      <c r="C192" s="44" t="s">
        <v>510</v>
      </c>
      <c r="D192" s="44" t="s">
        <v>473</v>
      </c>
      <c r="E192" s="44" t="s">
        <v>474</v>
      </c>
      <c r="F192" s="44">
        <v>79</v>
      </c>
      <c r="G192" s="44" t="s">
        <v>475</v>
      </c>
      <c r="H192" s="44" t="s">
        <v>476</v>
      </c>
      <c r="I192" s="44">
        <v>2600</v>
      </c>
      <c r="J192" s="44" t="s">
        <v>477</v>
      </c>
      <c r="K192" s="45">
        <v>6000.0000000000018</v>
      </c>
    </row>
    <row r="193" spans="1:11" x14ac:dyDescent="0.35">
      <c r="A193" s="44">
        <v>443</v>
      </c>
      <c r="C193" s="44" t="s">
        <v>510</v>
      </c>
      <c r="D193" s="44" t="s">
        <v>478</v>
      </c>
      <c r="E193" s="44" t="s">
        <v>479</v>
      </c>
      <c r="F193" s="44">
        <v>87</v>
      </c>
      <c r="G193" s="44" t="s">
        <v>480</v>
      </c>
      <c r="H193" s="44" t="s">
        <v>481</v>
      </c>
      <c r="I193" s="44">
        <v>2700</v>
      </c>
      <c r="J193" s="44" t="s">
        <v>482</v>
      </c>
      <c r="K193" s="45">
        <v>1500</v>
      </c>
    </row>
    <row r="194" spans="1:11" x14ac:dyDescent="0.35">
      <c r="A194" s="44">
        <v>0</v>
      </c>
      <c r="C194" s="44" t="s">
        <v>533</v>
      </c>
      <c r="D194" s="44" t="s">
        <v>534</v>
      </c>
      <c r="E194" s="44" t="s">
        <v>535</v>
      </c>
      <c r="F194" s="44">
        <v>23</v>
      </c>
      <c r="G194" s="44" t="s">
        <v>536</v>
      </c>
      <c r="H194" s="44" t="s">
        <v>537</v>
      </c>
      <c r="I194" s="44">
        <v>1300</v>
      </c>
      <c r="J194" s="44" t="s">
        <v>538</v>
      </c>
      <c r="K194" s="45">
        <v>593016.39099999995</v>
      </c>
    </row>
    <row r="195" spans="1:11" x14ac:dyDescent="0.35">
      <c r="A195" s="44">
        <v>443</v>
      </c>
      <c r="C195" s="44" t="s">
        <v>510</v>
      </c>
      <c r="D195" s="44" t="s">
        <v>487</v>
      </c>
      <c r="E195" s="44" t="s">
        <v>488</v>
      </c>
      <c r="F195" s="44">
        <v>25</v>
      </c>
      <c r="G195" s="44" t="s">
        <v>464</v>
      </c>
      <c r="H195" s="44" t="s">
        <v>31</v>
      </c>
      <c r="I195" s="44">
        <v>1600</v>
      </c>
      <c r="J195" s="44" t="s">
        <v>489</v>
      </c>
      <c r="K195" s="45">
        <v>1200</v>
      </c>
    </row>
    <row r="196" spans="1:11" x14ac:dyDescent="0.35">
      <c r="A196" s="44">
        <v>443</v>
      </c>
      <c r="C196" s="44" t="s">
        <v>510</v>
      </c>
      <c r="D196" s="44" t="s">
        <v>490</v>
      </c>
      <c r="E196" s="44" t="s">
        <v>491</v>
      </c>
      <c r="F196" s="44">
        <v>24</v>
      </c>
      <c r="G196" s="44" t="s">
        <v>458</v>
      </c>
      <c r="H196" s="44" t="s">
        <v>295</v>
      </c>
      <c r="I196" s="44">
        <v>1600</v>
      </c>
      <c r="J196" s="44" t="s">
        <v>492</v>
      </c>
      <c r="K196" s="45">
        <v>2400</v>
      </c>
    </row>
    <row r="197" spans="1:11" x14ac:dyDescent="0.35">
      <c r="A197" s="44">
        <v>443</v>
      </c>
      <c r="C197" s="44" t="s">
        <v>510</v>
      </c>
      <c r="D197" s="44" t="s">
        <v>493</v>
      </c>
      <c r="E197" s="44" t="s">
        <v>494</v>
      </c>
      <c r="F197" s="44">
        <v>25</v>
      </c>
      <c r="G197" s="44" t="s">
        <v>495</v>
      </c>
      <c r="H197" s="44" t="s">
        <v>31</v>
      </c>
      <c r="I197" s="44">
        <v>1600</v>
      </c>
      <c r="J197" s="44" t="s">
        <v>489</v>
      </c>
      <c r="K197" s="45">
        <v>1800</v>
      </c>
    </row>
    <row r="198" spans="1:11" x14ac:dyDescent="0.35">
      <c r="A198" s="44">
        <v>443</v>
      </c>
      <c r="C198" s="44" t="s">
        <v>510</v>
      </c>
      <c r="D198" s="44" t="s">
        <v>496</v>
      </c>
      <c r="E198" s="44" t="s">
        <v>497</v>
      </c>
      <c r="F198" s="44">
        <v>69</v>
      </c>
      <c r="G198" s="44" t="s">
        <v>498</v>
      </c>
      <c r="H198" s="44" t="s">
        <v>499</v>
      </c>
      <c r="I198" s="44">
        <v>2500</v>
      </c>
      <c r="J198" s="44" t="s">
        <v>500</v>
      </c>
      <c r="K198" s="45">
        <v>1438.1999999999998</v>
      </c>
    </row>
    <row r="199" spans="1:11" x14ac:dyDescent="0.35">
      <c r="A199" s="44">
        <v>443</v>
      </c>
      <c r="C199" s="44" t="s">
        <v>510</v>
      </c>
      <c r="D199" s="44" t="s">
        <v>539</v>
      </c>
      <c r="E199" s="44" t="s">
        <v>540</v>
      </c>
      <c r="F199" s="44">
        <v>25</v>
      </c>
      <c r="G199" s="44" t="s">
        <v>541</v>
      </c>
      <c r="H199" s="44" t="s">
        <v>31</v>
      </c>
      <c r="I199" s="44" t="s">
        <v>150</v>
      </c>
      <c r="J199" s="44" t="s">
        <v>352</v>
      </c>
      <c r="K199" s="45">
        <v>9000</v>
      </c>
    </row>
    <row r="200" spans="1:11" x14ac:dyDescent="0.35">
      <c r="A200" s="44">
        <v>443</v>
      </c>
      <c r="C200" s="44" t="s">
        <v>510</v>
      </c>
      <c r="D200" s="44" t="s">
        <v>501</v>
      </c>
      <c r="E200" s="44" t="s">
        <v>502</v>
      </c>
      <c r="F200" s="44">
        <v>54</v>
      </c>
      <c r="G200" s="44" t="s">
        <v>503</v>
      </c>
      <c r="H200" s="44" t="s">
        <v>389</v>
      </c>
      <c r="I200" s="44">
        <v>2300</v>
      </c>
      <c r="J200" s="44" t="s">
        <v>504</v>
      </c>
      <c r="K200" s="45">
        <v>1431</v>
      </c>
    </row>
    <row r="201" spans="1:11" x14ac:dyDescent="0.35">
      <c r="A201" s="44">
        <v>0</v>
      </c>
      <c r="C201" s="44" t="s">
        <v>542</v>
      </c>
      <c r="D201" s="44" t="s">
        <v>534</v>
      </c>
      <c r="E201" s="44" t="s">
        <v>535</v>
      </c>
      <c r="F201" s="44">
        <v>23</v>
      </c>
      <c r="G201" s="44" t="s">
        <v>536</v>
      </c>
      <c r="H201" s="44" t="s">
        <v>537</v>
      </c>
      <c r="I201" s="44">
        <v>1300</v>
      </c>
      <c r="J201" s="44" t="s">
        <v>538</v>
      </c>
      <c r="K201" s="45">
        <v>232299.32000000004</v>
      </c>
    </row>
    <row r="202" spans="1:11" x14ac:dyDescent="0.35">
      <c r="A202" s="44">
        <v>443</v>
      </c>
      <c r="C202" s="44" t="s">
        <v>510</v>
      </c>
      <c r="D202" s="44" t="s">
        <v>505</v>
      </c>
      <c r="E202" s="44" t="s">
        <v>506</v>
      </c>
      <c r="F202" s="44">
        <v>88</v>
      </c>
      <c r="G202" s="44" t="s">
        <v>507</v>
      </c>
      <c r="H202" s="44" t="s">
        <v>508</v>
      </c>
      <c r="I202" s="44">
        <v>2700</v>
      </c>
      <c r="J202" s="44" t="s">
        <v>509</v>
      </c>
      <c r="K202" s="45">
        <v>1800</v>
      </c>
    </row>
    <row r="203" spans="1:11" x14ac:dyDescent="0.35">
      <c r="A203" s="44">
        <v>436</v>
      </c>
      <c r="C203" s="44" t="s">
        <v>543</v>
      </c>
      <c r="D203" s="44" t="s">
        <v>147</v>
      </c>
      <c r="E203" s="44" t="s">
        <v>148</v>
      </c>
      <c r="F203" s="44">
        <v>6</v>
      </c>
      <c r="G203" s="44" t="s">
        <v>149</v>
      </c>
      <c r="H203" s="44">
        <v>1700</v>
      </c>
      <c r="I203" s="44" t="s">
        <v>150</v>
      </c>
      <c r="J203" s="44" t="s">
        <v>151</v>
      </c>
      <c r="K203" s="45">
        <v>19045</v>
      </c>
    </row>
    <row r="204" spans="1:11" x14ac:dyDescent="0.35">
      <c r="A204" s="44">
        <v>436</v>
      </c>
      <c r="C204" s="44" t="s">
        <v>543</v>
      </c>
      <c r="D204" s="44" t="s">
        <v>152</v>
      </c>
      <c r="E204" s="44" t="s">
        <v>150</v>
      </c>
      <c r="F204" s="44">
        <v>6</v>
      </c>
      <c r="G204" s="44" t="s">
        <v>153</v>
      </c>
      <c r="H204" s="44">
        <v>1700</v>
      </c>
      <c r="I204" s="44">
        <v>1600</v>
      </c>
      <c r="J204" s="44" t="s">
        <v>154</v>
      </c>
      <c r="K204" s="45">
        <v>1234.7399999999998</v>
      </c>
    </row>
    <row r="205" spans="1:11" x14ac:dyDescent="0.35">
      <c r="A205" s="44">
        <v>436</v>
      </c>
      <c r="C205" s="44" t="s">
        <v>543</v>
      </c>
      <c r="D205" s="44" t="s">
        <v>155</v>
      </c>
      <c r="E205" s="44" t="s">
        <v>156</v>
      </c>
      <c r="F205" s="44">
        <v>6</v>
      </c>
      <c r="G205" s="44" t="s">
        <v>157</v>
      </c>
      <c r="H205" s="44">
        <v>1700</v>
      </c>
      <c r="I205" s="44">
        <v>1900</v>
      </c>
      <c r="J205" s="44" t="s">
        <v>158</v>
      </c>
      <c r="K205" s="45">
        <v>5000</v>
      </c>
    </row>
    <row r="206" spans="1:11" x14ac:dyDescent="0.35">
      <c r="A206" s="44">
        <v>436</v>
      </c>
      <c r="C206" s="44" t="s">
        <v>543</v>
      </c>
      <c r="D206" s="44" t="s">
        <v>159</v>
      </c>
      <c r="E206" s="44" t="s">
        <v>160</v>
      </c>
      <c r="F206" s="44">
        <v>14</v>
      </c>
      <c r="G206" s="44" t="s">
        <v>161</v>
      </c>
      <c r="H206" s="44">
        <v>5710</v>
      </c>
      <c r="I206" s="44" t="s">
        <v>150</v>
      </c>
      <c r="J206" s="44" t="s">
        <v>162</v>
      </c>
      <c r="K206" s="45">
        <v>2654080</v>
      </c>
    </row>
    <row r="207" spans="1:11" x14ac:dyDescent="0.35">
      <c r="A207" s="44">
        <v>436</v>
      </c>
      <c r="C207" s="44" t="s">
        <v>543</v>
      </c>
      <c r="D207" s="44" t="s">
        <v>163</v>
      </c>
      <c r="E207" s="44" t="s">
        <v>164</v>
      </c>
      <c r="F207" s="44">
        <v>9</v>
      </c>
      <c r="G207" s="44" t="s">
        <v>165</v>
      </c>
      <c r="H207" s="44">
        <v>4954</v>
      </c>
      <c r="I207" s="44" t="s">
        <v>150</v>
      </c>
      <c r="J207" s="44" t="s">
        <v>166</v>
      </c>
      <c r="K207" s="45">
        <v>463611</v>
      </c>
    </row>
    <row r="208" spans="1:11" x14ac:dyDescent="0.35">
      <c r="A208" s="44">
        <v>436</v>
      </c>
      <c r="C208" s="44" t="s">
        <v>543</v>
      </c>
      <c r="D208" s="44" t="s">
        <v>167</v>
      </c>
      <c r="E208" s="44" t="s">
        <v>168</v>
      </c>
      <c r="F208" s="44">
        <v>8</v>
      </c>
      <c r="G208" s="44" t="s">
        <v>169</v>
      </c>
      <c r="H208" s="44">
        <v>3954</v>
      </c>
      <c r="I208" s="44" t="s">
        <v>150</v>
      </c>
      <c r="J208" s="44" t="s">
        <v>170</v>
      </c>
      <c r="K208" s="45">
        <v>38706.200000000004</v>
      </c>
    </row>
    <row r="209" spans="1:11" x14ac:dyDescent="0.35">
      <c r="A209" s="44">
        <v>436</v>
      </c>
      <c r="C209" s="44" t="s">
        <v>543</v>
      </c>
      <c r="D209" s="44" t="s">
        <v>171</v>
      </c>
      <c r="E209" s="44" t="s">
        <v>172</v>
      </c>
      <c r="F209" s="44">
        <v>9</v>
      </c>
      <c r="G209" s="44" t="s">
        <v>173</v>
      </c>
      <c r="H209" s="44">
        <v>4954</v>
      </c>
      <c r="I209" s="44" t="s">
        <v>150</v>
      </c>
      <c r="J209" s="44" t="s">
        <v>166</v>
      </c>
      <c r="K209" s="45">
        <v>119590</v>
      </c>
    </row>
    <row r="210" spans="1:11" x14ac:dyDescent="0.35">
      <c r="A210" s="44">
        <v>436</v>
      </c>
      <c r="C210" s="44" t="s">
        <v>543</v>
      </c>
      <c r="D210" s="44" t="s">
        <v>174</v>
      </c>
      <c r="E210" s="44" t="s">
        <v>25</v>
      </c>
      <c r="F210" s="44">
        <v>9</v>
      </c>
      <c r="G210" s="44" t="s">
        <v>175</v>
      </c>
      <c r="H210" s="44">
        <v>4954</v>
      </c>
      <c r="I210" s="44">
        <v>2200</v>
      </c>
      <c r="J210" s="44" t="s">
        <v>176</v>
      </c>
      <c r="K210" s="45">
        <v>10504</v>
      </c>
    </row>
    <row r="211" spans="1:11" x14ac:dyDescent="0.35">
      <c r="A211" s="44">
        <v>436</v>
      </c>
      <c r="C211" s="44" t="s">
        <v>543</v>
      </c>
      <c r="D211" s="44" t="s">
        <v>177</v>
      </c>
      <c r="E211" s="44" t="s">
        <v>178</v>
      </c>
      <c r="F211" s="44">
        <v>9</v>
      </c>
      <c r="G211" s="44" t="s">
        <v>179</v>
      </c>
      <c r="H211" s="44">
        <v>4954</v>
      </c>
      <c r="I211" s="44" t="s">
        <v>150</v>
      </c>
      <c r="J211" s="44" t="s">
        <v>166</v>
      </c>
      <c r="K211" s="45">
        <v>8500</v>
      </c>
    </row>
    <row r="212" spans="1:11" x14ac:dyDescent="0.35">
      <c r="A212" s="44">
        <v>436</v>
      </c>
      <c r="C212" s="44" t="s">
        <v>543</v>
      </c>
      <c r="D212" s="44" t="s">
        <v>180</v>
      </c>
      <c r="E212" s="44" t="s">
        <v>181</v>
      </c>
      <c r="F212" s="44">
        <v>9</v>
      </c>
      <c r="G212" s="44" t="s">
        <v>182</v>
      </c>
      <c r="H212" s="44">
        <v>4954</v>
      </c>
      <c r="I212" s="44" t="s">
        <v>150</v>
      </c>
      <c r="J212" s="44" t="s">
        <v>166</v>
      </c>
      <c r="K212" s="45">
        <v>6315</v>
      </c>
    </row>
    <row r="213" spans="1:11" x14ac:dyDescent="0.35">
      <c r="A213" s="44">
        <v>436</v>
      </c>
      <c r="C213" s="44" t="s">
        <v>543</v>
      </c>
      <c r="D213" s="44" t="s">
        <v>183</v>
      </c>
      <c r="E213" s="44" t="s">
        <v>184</v>
      </c>
      <c r="F213" s="44">
        <v>8</v>
      </c>
      <c r="G213" s="44" t="s">
        <v>185</v>
      </c>
      <c r="H213" s="44">
        <v>3954</v>
      </c>
      <c r="I213" s="44" t="s">
        <v>137</v>
      </c>
      <c r="J213" s="44" t="s">
        <v>136</v>
      </c>
      <c r="K213" s="45">
        <v>4234.9175999999998</v>
      </c>
    </row>
    <row r="214" spans="1:11" x14ac:dyDescent="0.35">
      <c r="A214" s="44">
        <v>436</v>
      </c>
      <c r="C214" s="44" t="s">
        <v>543</v>
      </c>
      <c r="D214" s="44" t="s">
        <v>186</v>
      </c>
      <c r="E214" s="44" t="s">
        <v>187</v>
      </c>
      <c r="F214" s="44">
        <v>8</v>
      </c>
      <c r="G214" s="44" t="s">
        <v>188</v>
      </c>
      <c r="H214" s="44">
        <v>3954</v>
      </c>
      <c r="I214" s="44" t="s">
        <v>137</v>
      </c>
      <c r="J214" s="44" t="s">
        <v>136</v>
      </c>
      <c r="K214" s="45">
        <v>7698.8987999999999</v>
      </c>
    </row>
    <row r="215" spans="1:11" x14ac:dyDescent="0.35">
      <c r="A215" s="44">
        <v>436</v>
      </c>
      <c r="C215" s="44" t="s">
        <v>543</v>
      </c>
      <c r="D215" s="44" t="s">
        <v>511</v>
      </c>
      <c r="E215" s="44" t="s">
        <v>512</v>
      </c>
      <c r="F215" s="44">
        <v>6</v>
      </c>
      <c r="G215" s="44" t="s">
        <v>513</v>
      </c>
      <c r="H215" s="44">
        <v>1900</v>
      </c>
      <c r="I215" s="44">
        <v>1700</v>
      </c>
      <c r="J215" s="44" t="s">
        <v>192</v>
      </c>
      <c r="K215" s="45">
        <v>32820</v>
      </c>
    </row>
    <row r="216" spans="1:11" x14ac:dyDescent="0.35">
      <c r="A216" s="44">
        <v>436</v>
      </c>
      <c r="C216" s="44" t="s">
        <v>543</v>
      </c>
      <c r="D216" s="44" t="s">
        <v>193</v>
      </c>
      <c r="E216" s="44" t="s">
        <v>194</v>
      </c>
      <c r="F216" s="44">
        <v>8</v>
      </c>
      <c r="G216" s="44" t="s">
        <v>195</v>
      </c>
      <c r="H216" s="44">
        <v>3954</v>
      </c>
      <c r="I216" s="44" t="s">
        <v>160</v>
      </c>
      <c r="J216" s="44" t="s">
        <v>196</v>
      </c>
      <c r="K216" s="45">
        <v>371.67249599999997</v>
      </c>
    </row>
    <row r="217" spans="1:11" x14ac:dyDescent="0.35">
      <c r="A217" s="44">
        <v>436</v>
      </c>
      <c r="C217" s="44" t="s">
        <v>543</v>
      </c>
      <c r="D217" s="44" t="s">
        <v>197</v>
      </c>
      <c r="E217" s="44" t="s">
        <v>198</v>
      </c>
      <c r="F217" s="44">
        <v>9</v>
      </c>
      <c r="G217" s="44" t="s">
        <v>199</v>
      </c>
      <c r="H217" s="44">
        <v>4954</v>
      </c>
      <c r="I217" s="44">
        <v>1600</v>
      </c>
      <c r="J217" s="44" t="s">
        <v>200</v>
      </c>
      <c r="K217" s="45">
        <v>11077.797064857188</v>
      </c>
    </row>
    <row r="218" spans="1:11" x14ac:dyDescent="0.35">
      <c r="A218" s="44">
        <v>436</v>
      </c>
      <c r="C218" s="44" t="s">
        <v>543</v>
      </c>
      <c r="D218" s="44" t="s">
        <v>514</v>
      </c>
      <c r="E218" s="44" t="s">
        <v>515</v>
      </c>
      <c r="F218" s="44">
        <v>6</v>
      </c>
      <c r="G218" s="44" t="s">
        <v>516</v>
      </c>
      <c r="H218" s="44">
        <v>1900</v>
      </c>
      <c r="I218" s="44" t="s">
        <v>150</v>
      </c>
      <c r="J218" s="44" t="s">
        <v>517</v>
      </c>
      <c r="K218" s="45">
        <v>55294.117647058825</v>
      </c>
    </row>
    <row r="219" spans="1:11" x14ac:dyDescent="0.35">
      <c r="A219" s="44">
        <v>436</v>
      </c>
      <c r="C219" s="44" t="s">
        <v>543</v>
      </c>
      <c r="D219" s="44" t="s">
        <v>201</v>
      </c>
      <c r="E219" s="44" t="s">
        <v>202</v>
      </c>
      <c r="F219" s="44">
        <v>6</v>
      </c>
      <c r="G219" s="44" t="s">
        <v>203</v>
      </c>
      <c r="H219" s="44">
        <v>1900</v>
      </c>
      <c r="I219" s="44">
        <v>1600</v>
      </c>
      <c r="J219" s="44" t="s">
        <v>204</v>
      </c>
      <c r="K219" s="45">
        <v>13000</v>
      </c>
    </row>
    <row r="220" spans="1:11" x14ac:dyDescent="0.35">
      <c r="A220" s="44">
        <v>436</v>
      </c>
      <c r="C220" s="44" t="s">
        <v>543</v>
      </c>
      <c r="D220" s="44" t="s">
        <v>205</v>
      </c>
      <c r="E220" s="44" t="s">
        <v>206</v>
      </c>
      <c r="F220" s="44">
        <v>6</v>
      </c>
      <c r="G220" s="44" t="s">
        <v>207</v>
      </c>
      <c r="H220" s="44">
        <v>1954</v>
      </c>
      <c r="I220" s="44" t="s">
        <v>137</v>
      </c>
      <c r="J220" s="44" t="s">
        <v>208</v>
      </c>
      <c r="K220" s="45">
        <v>33228</v>
      </c>
    </row>
    <row r="221" spans="1:11" x14ac:dyDescent="0.35">
      <c r="A221" s="44">
        <v>436</v>
      </c>
      <c r="C221" s="44" t="s">
        <v>543</v>
      </c>
      <c r="D221" s="44" t="s">
        <v>209</v>
      </c>
      <c r="E221" s="44" t="s">
        <v>27</v>
      </c>
      <c r="F221" s="44">
        <v>6</v>
      </c>
      <c r="G221" s="44" t="s">
        <v>210</v>
      </c>
      <c r="H221" s="44">
        <v>1954</v>
      </c>
      <c r="I221" s="44" t="s">
        <v>211</v>
      </c>
      <c r="J221" s="44" t="s">
        <v>212</v>
      </c>
      <c r="K221" s="45">
        <v>43851.600000000006</v>
      </c>
    </row>
    <row r="222" spans="1:11" x14ac:dyDescent="0.35">
      <c r="A222" s="44">
        <v>436</v>
      </c>
      <c r="C222" s="44" t="s">
        <v>543</v>
      </c>
      <c r="D222" s="44" t="s">
        <v>213</v>
      </c>
      <c r="E222" s="44" t="s">
        <v>214</v>
      </c>
      <c r="F222" s="44">
        <v>6</v>
      </c>
      <c r="G222" s="44" t="s">
        <v>215</v>
      </c>
      <c r="H222" s="44">
        <v>1954</v>
      </c>
      <c r="I222" s="44" t="s">
        <v>150</v>
      </c>
      <c r="J222" s="44" t="s">
        <v>216</v>
      </c>
      <c r="K222" s="45">
        <v>94481.39999999998</v>
      </c>
    </row>
    <row r="223" spans="1:11" x14ac:dyDescent="0.35">
      <c r="A223" s="44">
        <v>436</v>
      </c>
      <c r="C223" s="44" t="s">
        <v>543</v>
      </c>
      <c r="D223" s="44" t="s">
        <v>217</v>
      </c>
      <c r="E223" s="44" t="s">
        <v>218</v>
      </c>
      <c r="F223" s="44">
        <v>6</v>
      </c>
      <c r="G223" s="44" t="s">
        <v>219</v>
      </c>
      <c r="H223" s="44">
        <v>1954</v>
      </c>
      <c r="I223" s="44" t="s">
        <v>150</v>
      </c>
      <c r="J223" s="44" t="s">
        <v>216</v>
      </c>
      <c r="K223" s="45">
        <v>84175</v>
      </c>
    </row>
    <row r="224" spans="1:11" x14ac:dyDescent="0.35">
      <c r="A224" s="44">
        <v>436</v>
      </c>
      <c r="C224" s="44" t="s">
        <v>543</v>
      </c>
      <c r="D224" s="44" t="s">
        <v>220</v>
      </c>
      <c r="E224" s="44" t="s">
        <v>221</v>
      </c>
      <c r="F224" s="44">
        <v>6</v>
      </c>
      <c r="G224" s="44" t="s">
        <v>222</v>
      </c>
      <c r="H224" s="44">
        <v>1954</v>
      </c>
      <c r="I224" s="44" t="s">
        <v>223</v>
      </c>
      <c r="J224" s="44" t="s">
        <v>224</v>
      </c>
      <c r="K224" s="45">
        <v>16873.999999999996</v>
      </c>
    </row>
    <row r="225" spans="1:11" x14ac:dyDescent="0.35">
      <c r="A225" s="44">
        <v>436</v>
      </c>
      <c r="C225" s="44" t="s">
        <v>543</v>
      </c>
      <c r="D225" s="44" t="s">
        <v>225</v>
      </c>
      <c r="E225" s="44" t="s">
        <v>226</v>
      </c>
      <c r="F225" s="44">
        <v>6</v>
      </c>
      <c r="G225" s="44" t="s">
        <v>227</v>
      </c>
      <c r="H225" s="44">
        <v>1954</v>
      </c>
      <c r="I225" s="44" t="s">
        <v>150</v>
      </c>
      <c r="J225" s="44" t="s">
        <v>216</v>
      </c>
      <c r="K225" s="45">
        <v>31173.999999999989</v>
      </c>
    </row>
    <row r="226" spans="1:11" x14ac:dyDescent="0.35">
      <c r="A226" s="44">
        <v>436</v>
      </c>
      <c r="C226" s="44" t="s">
        <v>543</v>
      </c>
      <c r="D226" s="44" t="s">
        <v>228</v>
      </c>
      <c r="E226" s="44" t="s">
        <v>229</v>
      </c>
      <c r="F226" s="44">
        <v>6</v>
      </c>
      <c r="G226" s="44" t="s">
        <v>230</v>
      </c>
      <c r="H226" s="44">
        <v>1954</v>
      </c>
      <c r="I226" s="44" t="s">
        <v>223</v>
      </c>
      <c r="J226" s="44" t="s">
        <v>224</v>
      </c>
      <c r="K226" s="45">
        <v>18460.78</v>
      </c>
    </row>
    <row r="227" spans="1:11" x14ac:dyDescent="0.35">
      <c r="A227" s="44">
        <v>436</v>
      </c>
      <c r="C227" s="44" t="s">
        <v>543</v>
      </c>
      <c r="D227" s="44" t="s">
        <v>231</v>
      </c>
      <c r="E227" s="44" t="s">
        <v>232</v>
      </c>
      <c r="F227" s="44">
        <v>6</v>
      </c>
      <c r="G227" s="44" t="s">
        <v>233</v>
      </c>
      <c r="H227" s="44">
        <v>1954</v>
      </c>
      <c r="I227" s="44" t="s">
        <v>150</v>
      </c>
      <c r="J227" s="44" t="s">
        <v>216</v>
      </c>
      <c r="K227" s="45">
        <v>121851.60000000002</v>
      </c>
    </row>
    <row r="228" spans="1:11" x14ac:dyDescent="0.35">
      <c r="A228" s="44">
        <v>436</v>
      </c>
      <c r="C228" s="44" t="s">
        <v>543</v>
      </c>
      <c r="D228" s="44" t="s">
        <v>234</v>
      </c>
      <c r="E228" s="44" t="s">
        <v>235</v>
      </c>
      <c r="F228" s="44">
        <v>6</v>
      </c>
      <c r="G228" s="44" t="s">
        <v>236</v>
      </c>
      <c r="H228" s="44">
        <v>1954</v>
      </c>
      <c r="I228" s="44" t="s">
        <v>150</v>
      </c>
      <c r="J228" s="44" t="s">
        <v>216</v>
      </c>
      <c r="K228" s="45">
        <v>82565.950000000026</v>
      </c>
    </row>
    <row r="229" spans="1:11" x14ac:dyDescent="0.35">
      <c r="A229" s="44">
        <v>436</v>
      </c>
      <c r="C229" s="44" t="s">
        <v>543</v>
      </c>
      <c r="D229" s="44" t="s">
        <v>237</v>
      </c>
      <c r="E229" s="44" t="s">
        <v>238</v>
      </c>
      <c r="F229" s="44">
        <v>6</v>
      </c>
      <c r="G229" s="44" t="s">
        <v>239</v>
      </c>
      <c r="H229" s="44">
        <v>1954</v>
      </c>
      <c r="I229" s="44" t="s">
        <v>150</v>
      </c>
      <c r="J229" s="44" t="s">
        <v>216</v>
      </c>
      <c r="K229" s="45">
        <v>71719.959999999992</v>
      </c>
    </row>
    <row r="230" spans="1:11" x14ac:dyDescent="0.35">
      <c r="A230" s="44">
        <v>436</v>
      </c>
      <c r="C230" s="44" t="s">
        <v>543</v>
      </c>
      <c r="D230" s="44" t="s">
        <v>240</v>
      </c>
      <c r="E230" s="44" t="s">
        <v>241</v>
      </c>
      <c r="F230" s="44">
        <v>6</v>
      </c>
      <c r="G230" s="44" t="s">
        <v>242</v>
      </c>
      <c r="H230" s="44">
        <v>1954</v>
      </c>
      <c r="I230" s="44" t="s">
        <v>150</v>
      </c>
      <c r="J230" s="44" t="s">
        <v>216</v>
      </c>
      <c r="K230" s="45">
        <v>98948.2</v>
      </c>
    </row>
    <row r="231" spans="1:11" x14ac:dyDescent="0.35">
      <c r="A231" s="44">
        <v>436</v>
      </c>
      <c r="C231" s="44" t="s">
        <v>543</v>
      </c>
      <c r="D231" s="44" t="s">
        <v>243</v>
      </c>
      <c r="E231" s="44" t="s">
        <v>244</v>
      </c>
      <c r="F231" s="44">
        <v>6</v>
      </c>
      <c r="G231" s="44" t="s">
        <v>245</v>
      </c>
      <c r="H231" s="44">
        <v>1970</v>
      </c>
      <c r="I231" s="44" t="s">
        <v>246</v>
      </c>
      <c r="J231" s="44" t="s">
        <v>247</v>
      </c>
      <c r="K231" s="45">
        <v>179968</v>
      </c>
    </row>
    <row r="232" spans="1:11" x14ac:dyDescent="0.35">
      <c r="A232" s="44">
        <v>436</v>
      </c>
      <c r="C232" s="44" t="s">
        <v>543</v>
      </c>
      <c r="D232" s="44" t="s">
        <v>248</v>
      </c>
      <c r="E232" s="44" t="s">
        <v>249</v>
      </c>
      <c r="F232" s="44">
        <v>22</v>
      </c>
      <c r="G232" s="44" t="s">
        <v>250</v>
      </c>
      <c r="H232" s="44" t="s">
        <v>178</v>
      </c>
      <c r="I232" s="44">
        <v>1300</v>
      </c>
      <c r="J232" s="44" t="s">
        <v>251</v>
      </c>
      <c r="K232" s="45">
        <v>1357178</v>
      </c>
    </row>
    <row r="233" spans="1:11" x14ac:dyDescent="0.35">
      <c r="A233" s="44">
        <v>436</v>
      </c>
      <c r="C233" s="44" t="s">
        <v>543</v>
      </c>
      <c r="D233" s="44" t="s">
        <v>252</v>
      </c>
      <c r="E233" s="44" t="s">
        <v>253</v>
      </c>
      <c r="F233" s="44">
        <v>58</v>
      </c>
      <c r="G233" s="44" t="s">
        <v>254</v>
      </c>
      <c r="H233" s="44" t="s">
        <v>178</v>
      </c>
      <c r="I233" s="44">
        <v>2400</v>
      </c>
      <c r="J233" s="44" t="s">
        <v>255</v>
      </c>
      <c r="K233" s="45">
        <v>781699</v>
      </c>
    </row>
    <row r="234" spans="1:11" x14ac:dyDescent="0.35">
      <c r="A234" s="44">
        <v>436</v>
      </c>
      <c r="C234" s="44" t="s">
        <v>543</v>
      </c>
      <c r="D234" s="44" t="s">
        <v>256</v>
      </c>
      <c r="E234" s="44" t="s">
        <v>257</v>
      </c>
      <c r="F234" s="44">
        <v>22</v>
      </c>
      <c r="G234" s="44" t="s">
        <v>258</v>
      </c>
      <c r="H234" s="44" t="s">
        <v>190</v>
      </c>
      <c r="I234" s="44" t="s">
        <v>150</v>
      </c>
      <c r="J234" s="44" t="s">
        <v>259</v>
      </c>
      <c r="K234" s="45">
        <v>13500</v>
      </c>
    </row>
    <row r="235" spans="1:11" x14ac:dyDescent="0.35">
      <c r="A235" s="44">
        <v>436</v>
      </c>
      <c r="C235" s="44" t="s">
        <v>543</v>
      </c>
      <c r="D235" s="44" t="s">
        <v>260</v>
      </c>
      <c r="E235" s="44" t="s">
        <v>261</v>
      </c>
      <c r="F235" s="44">
        <v>22</v>
      </c>
      <c r="G235" s="44" t="s">
        <v>262</v>
      </c>
      <c r="H235" s="44" t="s">
        <v>190</v>
      </c>
      <c r="I235" s="44" t="s">
        <v>150</v>
      </c>
      <c r="J235" s="44" t="s">
        <v>259</v>
      </c>
      <c r="K235" s="45">
        <v>5400</v>
      </c>
    </row>
    <row r="236" spans="1:11" x14ac:dyDescent="0.35">
      <c r="A236" s="44">
        <v>436</v>
      </c>
      <c r="C236" s="44" t="s">
        <v>543</v>
      </c>
      <c r="D236" s="44" t="s">
        <v>263</v>
      </c>
      <c r="E236" s="44" t="s">
        <v>264</v>
      </c>
      <c r="F236" s="44">
        <v>22</v>
      </c>
      <c r="G236" s="44" t="s">
        <v>265</v>
      </c>
      <c r="H236" s="44" t="s">
        <v>190</v>
      </c>
      <c r="I236" s="44" t="s">
        <v>150</v>
      </c>
      <c r="J236" s="44" t="s">
        <v>259</v>
      </c>
      <c r="K236" s="45">
        <v>10000</v>
      </c>
    </row>
    <row r="237" spans="1:11" x14ac:dyDescent="0.35">
      <c r="A237" s="44">
        <v>436</v>
      </c>
      <c r="C237" s="44" t="s">
        <v>543</v>
      </c>
      <c r="D237" s="44" t="s">
        <v>544</v>
      </c>
      <c r="E237" s="44" t="s">
        <v>545</v>
      </c>
      <c r="F237" s="44">
        <v>22</v>
      </c>
      <c r="G237" s="44" t="s">
        <v>546</v>
      </c>
      <c r="H237" s="44" t="s">
        <v>190</v>
      </c>
      <c r="I237" s="44">
        <v>1700</v>
      </c>
      <c r="J237" s="44" t="s">
        <v>547</v>
      </c>
      <c r="K237" s="45">
        <v>3600</v>
      </c>
    </row>
    <row r="238" spans="1:11" x14ac:dyDescent="0.35">
      <c r="A238" s="44">
        <v>436</v>
      </c>
      <c r="C238" s="44" t="s">
        <v>543</v>
      </c>
      <c r="D238" s="44" t="s">
        <v>266</v>
      </c>
      <c r="E238" s="44" t="s">
        <v>267</v>
      </c>
      <c r="F238" s="44">
        <v>22</v>
      </c>
      <c r="G238" s="44" t="s">
        <v>268</v>
      </c>
      <c r="H238" s="44" t="s">
        <v>190</v>
      </c>
      <c r="I238" s="44" t="s">
        <v>150</v>
      </c>
      <c r="J238" s="44" t="s">
        <v>259</v>
      </c>
      <c r="K238" s="45">
        <v>5000</v>
      </c>
    </row>
    <row r="239" spans="1:11" x14ac:dyDescent="0.35">
      <c r="A239" s="44">
        <v>436</v>
      </c>
      <c r="C239" s="44" t="s">
        <v>543</v>
      </c>
      <c r="D239" s="44" t="s">
        <v>269</v>
      </c>
      <c r="E239" s="44" t="s">
        <v>270</v>
      </c>
      <c r="F239" s="44">
        <v>22</v>
      </c>
      <c r="G239" s="44" t="s">
        <v>271</v>
      </c>
      <c r="H239" s="44" t="s">
        <v>190</v>
      </c>
      <c r="I239" s="44">
        <v>1800</v>
      </c>
      <c r="J239" s="44" t="s">
        <v>272</v>
      </c>
      <c r="K239" s="45">
        <v>8400</v>
      </c>
    </row>
    <row r="240" spans="1:11" x14ac:dyDescent="0.35">
      <c r="A240" s="44">
        <v>436</v>
      </c>
      <c r="C240" s="44" t="s">
        <v>543</v>
      </c>
      <c r="D240" s="44" t="s">
        <v>273</v>
      </c>
      <c r="E240" s="44" t="s">
        <v>274</v>
      </c>
      <c r="F240" s="44">
        <v>22</v>
      </c>
      <c r="G240" s="44" t="s">
        <v>275</v>
      </c>
      <c r="H240" s="44" t="s">
        <v>190</v>
      </c>
      <c r="I240" s="44">
        <v>1800</v>
      </c>
      <c r="J240" s="44" t="s">
        <v>272</v>
      </c>
      <c r="K240" s="45">
        <v>6000</v>
      </c>
    </row>
    <row r="241" spans="1:11" x14ac:dyDescent="0.35">
      <c r="A241" s="44">
        <v>436</v>
      </c>
      <c r="C241" s="44" t="s">
        <v>543</v>
      </c>
      <c r="D241" s="44" t="s">
        <v>276</v>
      </c>
      <c r="E241" s="44" t="s">
        <v>277</v>
      </c>
      <c r="F241" s="44">
        <v>22</v>
      </c>
      <c r="G241" s="44" t="s">
        <v>278</v>
      </c>
      <c r="H241" s="44" t="s">
        <v>190</v>
      </c>
      <c r="I241" s="44" t="s">
        <v>172</v>
      </c>
      <c r="J241" s="44" t="s">
        <v>279</v>
      </c>
      <c r="K241" s="45">
        <v>1250</v>
      </c>
    </row>
    <row r="242" spans="1:11" x14ac:dyDescent="0.35">
      <c r="A242" s="44">
        <v>436</v>
      </c>
      <c r="C242" s="44" t="s">
        <v>543</v>
      </c>
      <c r="D242" s="44" t="s">
        <v>280</v>
      </c>
      <c r="E242" s="44" t="s">
        <v>281</v>
      </c>
      <c r="F242" s="44">
        <v>22</v>
      </c>
      <c r="G242" s="44" t="s">
        <v>282</v>
      </c>
      <c r="H242" s="44" t="s">
        <v>190</v>
      </c>
      <c r="I242" s="44" t="s">
        <v>150</v>
      </c>
      <c r="J242" s="44" t="s">
        <v>259</v>
      </c>
      <c r="K242" s="45">
        <v>6999.9999999999973</v>
      </c>
    </row>
    <row r="243" spans="1:11" x14ac:dyDescent="0.35">
      <c r="A243" s="44">
        <v>436</v>
      </c>
      <c r="C243" s="44" t="s">
        <v>543</v>
      </c>
      <c r="D243" s="44" t="s">
        <v>283</v>
      </c>
      <c r="E243" s="44" t="s">
        <v>284</v>
      </c>
      <c r="F243" s="44">
        <v>22</v>
      </c>
      <c r="G243" s="44" t="s">
        <v>285</v>
      </c>
      <c r="H243" s="44" t="s">
        <v>190</v>
      </c>
      <c r="I243" s="44" t="s">
        <v>150</v>
      </c>
      <c r="J243" s="44" t="s">
        <v>259</v>
      </c>
      <c r="K243" s="45">
        <v>10000</v>
      </c>
    </row>
    <row r="244" spans="1:11" x14ac:dyDescent="0.35">
      <c r="A244" s="44">
        <v>436</v>
      </c>
      <c r="C244" s="44" t="s">
        <v>543</v>
      </c>
      <c r="D244" s="44" t="s">
        <v>286</v>
      </c>
      <c r="E244" s="44" t="s">
        <v>137</v>
      </c>
      <c r="F244" s="44">
        <v>22</v>
      </c>
      <c r="G244" s="44" t="s">
        <v>287</v>
      </c>
      <c r="H244" s="44" t="s">
        <v>190</v>
      </c>
      <c r="I244" s="44">
        <v>1600</v>
      </c>
      <c r="J244" s="44" t="s">
        <v>288</v>
      </c>
      <c r="K244" s="45">
        <v>1000.0000000000001</v>
      </c>
    </row>
    <row r="245" spans="1:11" x14ac:dyDescent="0.35">
      <c r="A245" s="44">
        <v>436</v>
      </c>
      <c r="C245" s="44" t="s">
        <v>543</v>
      </c>
      <c r="D245" s="44" t="s">
        <v>289</v>
      </c>
      <c r="E245" s="44" t="s">
        <v>290</v>
      </c>
      <c r="F245" s="44">
        <v>23</v>
      </c>
      <c r="G245" s="44" t="s">
        <v>291</v>
      </c>
      <c r="H245" s="44" t="s">
        <v>292</v>
      </c>
      <c r="I245" s="44">
        <v>1300</v>
      </c>
      <c r="J245" s="44" t="s">
        <v>293</v>
      </c>
      <c r="K245" s="45">
        <v>136711.67399999997</v>
      </c>
    </row>
    <row r="246" spans="1:11" x14ac:dyDescent="0.35">
      <c r="A246" s="44">
        <v>436</v>
      </c>
      <c r="C246" s="44" t="s">
        <v>543</v>
      </c>
      <c r="D246" s="44" t="s">
        <v>294</v>
      </c>
      <c r="E246" s="44" t="s">
        <v>295</v>
      </c>
      <c r="F246" s="44">
        <v>23</v>
      </c>
      <c r="G246" s="44" t="s">
        <v>296</v>
      </c>
      <c r="H246" s="44" t="s">
        <v>297</v>
      </c>
      <c r="I246" s="44">
        <v>1300</v>
      </c>
      <c r="J246" s="44" t="s">
        <v>298</v>
      </c>
      <c r="K246" s="45">
        <v>31972.891499999998</v>
      </c>
    </row>
    <row r="247" spans="1:11" x14ac:dyDescent="0.35">
      <c r="A247" s="44">
        <v>436</v>
      </c>
      <c r="C247" s="44" t="s">
        <v>543</v>
      </c>
      <c r="D247" s="44" t="s">
        <v>299</v>
      </c>
      <c r="E247" s="44" t="s">
        <v>300</v>
      </c>
      <c r="F247" s="44">
        <v>23</v>
      </c>
      <c r="G247" s="44" t="s">
        <v>301</v>
      </c>
      <c r="H247" s="44" t="s">
        <v>302</v>
      </c>
      <c r="I247" s="44">
        <v>1300</v>
      </c>
      <c r="J247" s="44" t="s">
        <v>303</v>
      </c>
      <c r="K247" s="45">
        <v>6210.4181250000001</v>
      </c>
    </row>
    <row r="248" spans="1:11" x14ac:dyDescent="0.35">
      <c r="A248" s="44">
        <v>436</v>
      </c>
      <c r="C248" s="44" t="s">
        <v>543</v>
      </c>
      <c r="D248" s="44" t="s">
        <v>304</v>
      </c>
      <c r="E248" s="44" t="s">
        <v>305</v>
      </c>
      <c r="F248" s="44">
        <v>23</v>
      </c>
      <c r="G248" s="44" t="s">
        <v>306</v>
      </c>
      <c r="H248" s="44" t="s">
        <v>307</v>
      </c>
      <c r="I248" s="44">
        <v>1300</v>
      </c>
      <c r="J248" s="44" t="s">
        <v>308</v>
      </c>
      <c r="K248" s="45">
        <v>1596</v>
      </c>
    </row>
    <row r="249" spans="1:11" x14ac:dyDescent="0.35">
      <c r="A249" s="44">
        <v>436</v>
      </c>
      <c r="C249" s="44" t="s">
        <v>543</v>
      </c>
      <c r="D249" s="44" t="s">
        <v>309</v>
      </c>
      <c r="E249" s="44" t="s">
        <v>310</v>
      </c>
      <c r="F249" s="44">
        <v>23</v>
      </c>
      <c r="G249" s="44" t="s">
        <v>311</v>
      </c>
      <c r="H249" s="44" t="s">
        <v>312</v>
      </c>
      <c r="I249" s="44">
        <v>1300</v>
      </c>
      <c r="J249" s="44" t="s">
        <v>313</v>
      </c>
      <c r="K249" s="45">
        <v>7772.7201749999995</v>
      </c>
    </row>
    <row r="250" spans="1:11" x14ac:dyDescent="0.35">
      <c r="A250" s="44">
        <v>436</v>
      </c>
      <c r="C250" s="44" t="s">
        <v>543</v>
      </c>
      <c r="D250" s="44" t="s">
        <v>314</v>
      </c>
      <c r="E250" s="44" t="s">
        <v>315</v>
      </c>
      <c r="F250" s="44">
        <v>23</v>
      </c>
      <c r="G250" s="44" t="s">
        <v>316</v>
      </c>
      <c r="H250" s="44" t="s">
        <v>27</v>
      </c>
      <c r="I250" s="44">
        <v>1300</v>
      </c>
      <c r="J250" s="44" t="s">
        <v>317</v>
      </c>
      <c r="K250" s="45">
        <v>106943.85000000002</v>
      </c>
    </row>
    <row r="251" spans="1:11" x14ac:dyDescent="0.35">
      <c r="A251" s="44">
        <v>436</v>
      </c>
      <c r="C251" s="44" t="s">
        <v>543</v>
      </c>
      <c r="D251" s="44" t="s">
        <v>318</v>
      </c>
      <c r="E251" s="44" t="s">
        <v>319</v>
      </c>
      <c r="F251" s="44">
        <v>23</v>
      </c>
      <c r="G251" s="44" t="s">
        <v>320</v>
      </c>
      <c r="H251" s="44" t="s">
        <v>321</v>
      </c>
      <c r="I251" s="44">
        <v>1300</v>
      </c>
      <c r="J251" s="44" t="s">
        <v>322</v>
      </c>
      <c r="K251" s="45">
        <v>237789.98864949998</v>
      </c>
    </row>
    <row r="252" spans="1:11" x14ac:dyDescent="0.35">
      <c r="A252" s="44">
        <v>436</v>
      </c>
      <c r="C252" s="44" t="s">
        <v>543</v>
      </c>
      <c r="D252" s="44" t="s">
        <v>323</v>
      </c>
      <c r="E252" s="44" t="s">
        <v>324</v>
      </c>
      <c r="F252" s="44">
        <v>23</v>
      </c>
      <c r="G252" s="44" t="s">
        <v>325</v>
      </c>
      <c r="H252" s="44" t="s">
        <v>326</v>
      </c>
      <c r="I252" s="44">
        <v>1300</v>
      </c>
      <c r="J252" s="44" t="s">
        <v>327</v>
      </c>
      <c r="K252" s="45">
        <v>18819.500000000007</v>
      </c>
    </row>
    <row r="253" spans="1:11" x14ac:dyDescent="0.35">
      <c r="A253" s="44">
        <v>436</v>
      </c>
      <c r="C253" s="44" t="s">
        <v>543</v>
      </c>
      <c r="D253" s="44" t="s">
        <v>522</v>
      </c>
      <c r="E253" s="44" t="s">
        <v>31</v>
      </c>
      <c r="F253" s="44">
        <v>23</v>
      </c>
      <c r="G253" s="44" t="s">
        <v>523</v>
      </c>
      <c r="H253" s="44" t="s">
        <v>524</v>
      </c>
      <c r="I253" s="44">
        <v>1300</v>
      </c>
      <c r="J253" s="44" t="s">
        <v>525</v>
      </c>
      <c r="K253" s="45">
        <v>175601.80170000007</v>
      </c>
    </row>
    <row r="254" spans="1:11" x14ac:dyDescent="0.35">
      <c r="A254" s="44">
        <v>436</v>
      </c>
      <c r="C254" s="44" t="s">
        <v>543</v>
      </c>
      <c r="D254" s="44" t="s">
        <v>328</v>
      </c>
      <c r="E254" s="44" t="s">
        <v>329</v>
      </c>
      <c r="F254" s="44">
        <v>43</v>
      </c>
      <c r="G254" s="44" t="s">
        <v>330</v>
      </c>
      <c r="H254" s="44" t="s">
        <v>31</v>
      </c>
      <c r="I254" s="44">
        <v>2200</v>
      </c>
      <c r="J254" s="44" t="s">
        <v>331</v>
      </c>
      <c r="K254" s="45">
        <v>4000</v>
      </c>
    </row>
    <row r="255" spans="1:11" x14ac:dyDescent="0.35">
      <c r="A255" s="44">
        <v>436</v>
      </c>
      <c r="C255" s="44" t="s">
        <v>543</v>
      </c>
      <c r="D255" s="44" t="s">
        <v>332</v>
      </c>
      <c r="E255" s="44" t="s">
        <v>333</v>
      </c>
      <c r="F255" s="44">
        <v>43</v>
      </c>
      <c r="G255" s="44" t="s">
        <v>334</v>
      </c>
      <c r="H255" s="44" t="s">
        <v>31</v>
      </c>
      <c r="I255" s="44">
        <v>2200</v>
      </c>
      <c r="J255" s="44" t="s">
        <v>331</v>
      </c>
      <c r="K255" s="45">
        <v>4000</v>
      </c>
    </row>
    <row r="256" spans="1:11" x14ac:dyDescent="0.35">
      <c r="A256" s="44">
        <v>436</v>
      </c>
      <c r="C256" s="44" t="s">
        <v>543</v>
      </c>
      <c r="D256" s="44" t="s">
        <v>335</v>
      </c>
      <c r="E256" s="44" t="s">
        <v>336</v>
      </c>
      <c r="F256" s="44">
        <v>43</v>
      </c>
      <c r="G256" s="44" t="s">
        <v>337</v>
      </c>
      <c r="H256" s="44" t="s">
        <v>31</v>
      </c>
      <c r="I256" s="44">
        <v>2200</v>
      </c>
      <c r="J256" s="44" t="s">
        <v>331</v>
      </c>
      <c r="K256" s="45">
        <v>3000</v>
      </c>
    </row>
    <row r="257" spans="1:11" x14ac:dyDescent="0.35">
      <c r="A257" s="44">
        <v>436</v>
      </c>
      <c r="C257" s="44" t="s">
        <v>543</v>
      </c>
      <c r="D257" s="44" t="s">
        <v>338</v>
      </c>
      <c r="E257" s="44" t="s">
        <v>339</v>
      </c>
      <c r="F257" s="44">
        <v>43</v>
      </c>
      <c r="G257" s="44" t="s">
        <v>340</v>
      </c>
      <c r="H257" s="44" t="s">
        <v>31</v>
      </c>
      <c r="I257" s="44">
        <v>2200</v>
      </c>
      <c r="J257" s="44" t="s">
        <v>331</v>
      </c>
      <c r="K257" s="45">
        <v>2000</v>
      </c>
    </row>
    <row r="258" spans="1:11" x14ac:dyDescent="0.35">
      <c r="A258" s="44">
        <v>436</v>
      </c>
      <c r="C258" s="44" t="s">
        <v>543</v>
      </c>
      <c r="D258" s="44" t="s">
        <v>341</v>
      </c>
      <c r="E258" s="44" t="s">
        <v>342</v>
      </c>
      <c r="F258" s="44">
        <v>24</v>
      </c>
      <c r="G258" s="44" t="s">
        <v>343</v>
      </c>
      <c r="H258" s="44" t="s">
        <v>295</v>
      </c>
      <c r="I258" s="44" t="s">
        <v>150</v>
      </c>
      <c r="J258" s="44" t="s">
        <v>344</v>
      </c>
      <c r="K258" s="45">
        <v>1000.0000000000001</v>
      </c>
    </row>
    <row r="259" spans="1:11" x14ac:dyDescent="0.35">
      <c r="A259" s="44">
        <v>436</v>
      </c>
      <c r="C259" s="44" t="s">
        <v>543</v>
      </c>
      <c r="D259" s="44" t="s">
        <v>345</v>
      </c>
      <c r="E259" s="44" t="s">
        <v>346</v>
      </c>
      <c r="F259" s="44">
        <v>24</v>
      </c>
      <c r="G259" s="44" t="s">
        <v>347</v>
      </c>
      <c r="H259" s="44" t="s">
        <v>305</v>
      </c>
      <c r="I259" s="44" t="s">
        <v>150</v>
      </c>
      <c r="J259" s="44" t="s">
        <v>348</v>
      </c>
      <c r="K259" s="45">
        <v>8999.9999999999982</v>
      </c>
    </row>
    <row r="260" spans="1:11" x14ac:dyDescent="0.35">
      <c r="A260" s="44">
        <v>436</v>
      </c>
      <c r="C260" s="44" t="s">
        <v>543</v>
      </c>
      <c r="D260" s="44" t="s">
        <v>349</v>
      </c>
      <c r="E260" s="44" t="s">
        <v>350</v>
      </c>
      <c r="F260" s="44">
        <v>25</v>
      </c>
      <c r="G260" s="44" t="s">
        <v>351</v>
      </c>
      <c r="H260" s="44" t="s">
        <v>31</v>
      </c>
      <c r="I260" s="44" t="s">
        <v>150</v>
      </c>
      <c r="J260" s="44" t="s">
        <v>352</v>
      </c>
      <c r="K260" s="45">
        <v>4000.0000000000005</v>
      </c>
    </row>
    <row r="261" spans="1:11" x14ac:dyDescent="0.35">
      <c r="A261" s="44">
        <v>436</v>
      </c>
      <c r="C261" s="44" t="s">
        <v>543</v>
      </c>
      <c r="D261" s="44" t="s">
        <v>353</v>
      </c>
      <c r="E261" s="44" t="s">
        <v>354</v>
      </c>
      <c r="F261" s="44">
        <v>61</v>
      </c>
      <c r="G261" s="44" t="s">
        <v>355</v>
      </c>
      <c r="H261" s="44" t="s">
        <v>31</v>
      </c>
      <c r="I261" s="44">
        <v>2400</v>
      </c>
      <c r="J261" s="44" t="s">
        <v>356</v>
      </c>
      <c r="K261" s="45">
        <v>5000.0000000000027</v>
      </c>
    </row>
    <row r="262" spans="1:11" x14ac:dyDescent="0.35">
      <c r="A262" s="44">
        <v>436</v>
      </c>
      <c r="C262" s="44" t="s">
        <v>543</v>
      </c>
      <c r="D262" s="44" t="s">
        <v>357</v>
      </c>
      <c r="E262" s="44" t="s">
        <v>358</v>
      </c>
      <c r="F262" s="44">
        <v>25</v>
      </c>
      <c r="G262" s="44" t="s">
        <v>359</v>
      </c>
      <c r="H262" s="44" t="s">
        <v>31</v>
      </c>
      <c r="I262" s="44">
        <v>1900</v>
      </c>
      <c r="J262" s="44" t="s">
        <v>360</v>
      </c>
      <c r="K262" s="45">
        <v>3499.9999999999986</v>
      </c>
    </row>
    <row r="263" spans="1:11" x14ac:dyDescent="0.35">
      <c r="A263" s="44">
        <v>436</v>
      </c>
      <c r="C263" s="44" t="s">
        <v>543</v>
      </c>
      <c r="D263" s="44" t="s">
        <v>361</v>
      </c>
      <c r="E263" s="44" t="s">
        <v>362</v>
      </c>
      <c r="F263" s="44">
        <v>25</v>
      </c>
      <c r="G263" s="44" t="s">
        <v>363</v>
      </c>
      <c r="H263" s="44" t="s">
        <v>31</v>
      </c>
      <c r="I263" s="44" t="s">
        <v>150</v>
      </c>
      <c r="J263" s="44" t="s">
        <v>352</v>
      </c>
      <c r="K263" s="45">
        <v>4823</v>
      </c>
    </row>
    <row r="264" spans="1:11" x14ac:dyDescent="0.35">
      <c r="A264" s="44">
        <v>436</v>
      </c>
      <c r="C264" s="44" t="s">
        <v>543</v>
      </c>
      <c r="D264" s="44" t="s">
        <v>364</v>
      </c>
      <c r="E264" s="44" t="s">
        <v>365</v>
      </c>
      <c r="F264" s="44">
        <v>25</v>
      </c>
      <c r="G264" s="44" t="s">
        <v>366</v>
      </c>
      <c r="H264" s="44" t="s">
        <v>31</v>
      </c>
      <c r="I264" s="44" t="s">
        <v>150</v>
      </c>
      <c r="J264" s="44" t="s">
        <v>352</v>
      </c>
      <c r="K264" s="45">
        <v>3500</v>
      </c>
    </row>
    <row r="265" spans="1:11" x14ac:dyDescent="0.35">
      <c r="A265" s="44">
        <v>436</v>
      </c>
      <c r="C265" s="44" t="s">
        <v>543</v>
      </c>
      <c r="D265" s="44" t="s">
        <v>367</v>
      </c>
      <c r="E265" s="44" t="s">
        <v>368</v>
      </c>
      <c r="F265" s="44">
        <v>25</v>
      </c>
      <c r="G265" s="44" t="s">
        <v>369</v>
      </c>
      <c r="H265" s="44" t="s">
        <v>31</v>
      </c>
      <c r="I265" s="44">
        <v>1900</v>
      </c>
      <c r="J265" s="44" t="s">
        <v>360</v>
      </c>
      <c r="K265" s="45">
        <v>1800</v>
      </c>
    </row>
    <row r="266" spans="1:11" x14ac:dyDescent="0.35">
      <c r="A266" s="44">
        <v>436</v>
      </c>
      <c r="C266" s="44" t="s">
        <v>543</v>
      </c>
      <c r="D266" s="44" t="s">
        <v>370</v>
      </c>
      <c r="E266" s="44" t="s">
        <v>371</v>
      </c>
      <c r="F266" s="44">
        <v>25</v>
      </c>
      <c r="G266" s="44" t="s">
        <v>372</v>
      </c>
      <c r="H266" s="44" t="s">
        <v>31</v>
      </c>
      <c r="I266" s="44" t="s">
        <v>150</v>
      </c>
      <c r="J266" s="44" t="s">
        <v>352</v>
      </c>
      <c r="K266" s="45">
        <v>4000.0000000000005</v>
      </c>
    </row>
    <row r="267" spans="1:11" x14ac:dyDescent="0.35">
      <c r="A267" s="44">
        <v>436</v>
      </c>
      <c r="C267" s="44" t="s">
        <v>543</v>
      </c>
      <c r="D267" s="44" t="s">
        <v>373</v>
      </c>
      <c r="E267" s="44" t="s">
        <v>374</v>
      </c>
      <c r="F267" s="44">
        <v>25</v>
      </c>
      <c r="G267" s="44" t="s">
        <v>375</v>
      </c>
      <c r="H267" s="44" t="s">
        <v>31</v>
      </c>
      <c r="I267" s="44" t="s">
        <v>27</v>
      </c>
      <c r="J267" s="44" t="s">
        <v>376</v>
      </c>
      <c r="K267" s="45">
        <v>5000</v>
      </c>
    </row>
    <row r="268" spans="1:11" x14ac:dyDescent="0.35">
      <c r="A268" s="44">
        <v>436</v>
      </c>
      <c r="C268" s="44" t="s">
        <v>543</v>
      </c>
      <c r="D268" s="44" t="s">
        <v>377</v>
      </c>
      <c r="E268" s="44" t="s">
        <v>378</v>
      </c>
      <c r="F268" s="44">
        <v>25</v>
      </c>
      <c r="G268" s="44" t="s">
        <v>135</v>
      </c>
      <c r="H268" s="44" t="s">
        <v>31</v>
      </c>
      <c r="I268" s="44" t="s">
        <v>137</v>
      </c>
      <c r="J268" s="44" t="s">
        <v>379</v>
      </c>
      <c r="K268" s="45">
        <v>500.00000000000006</v>
      </c>
    </row>
    <row r="269" spans="1:11" x14ac:dyDescent="0.35">
      <c r="A269" s="44">
        <v>436</v>
      </c>
      <c r="C269" s="44" t="s">
        <v>543</v>
      </c>
      <c r="D269" s="44" t="s">
        <v>380</v>
      </c>
      <c r="E269" s="44" t="s">
        <v>381</v>
      </c>
      <c r="F269" s="44">
        <v>25</v>
      </c>
      <c r="G269" s="44" t="s">
        <v>382</v>
      </c>
      <c r="H269" s="44" t="s">
        <v>31</v>
      </c>
      <c r="I269" s="44">
        <v>1100</v>
      </c>
      <c r="J269" s="44" t="s">
        <v>383</v>
      </c>
      <c r="K269" s="45">
        <v>800</v>
      </c>
    </row>
    <row r="270" spans="1:11" x14ac:dyDescent="0.35">
      <c r="A270" s="44">
        <v>436</v>
      </c>
      <c r="C270" s="44" t="s">
        <v>543</v>
      </c>
      <c r="D270" s="44" t="s">
        <v>384</v>
      </c>
      <c r="E270" s="44" t="s">
        <v>385</v>
      </c>
      <c r="F270" s="44">
        <v>25</v>
      </c>
      <c r="G270" s="44" t="s">
        <v>386</v>
      </c>
      <c r="H270" s="44" t="s">
        <v>31</v>
      </c>
      <c r="I270" s="44">
        <v>1300</v>
      </c>
      <c r="J270" s="44" t="s">
        <v>387</v>
      </c>
      <c r="K270" s="45">
        <v>1500</v>
      </c>
    </row>
    <row r="271" spans="1:11" x14ac:dyDescent="0.35">
      <c r="A271" s="44">
        <v>436</v>
      </c>
      <c r="C271" s="44" t="s">
        <v>543</v>
      </c>
      <c r="D271" s="44" t="s">
        <v>388</v>
      </c>
      <c r="E271" s="44" t="s">
        <v>389</v>
      </c>
      <c r="F271" s="44">
        <v>25</v>
      </c>
      <c r="G271" s="44" t="s">
        <v>390</v>
      </c>
      <c r="H271" s="44" t="s">
        <v>31</v>
      </c>
      <c r="I271" s="44">
        <v>1300</v>
      </c>
      <c r="J271" s="44" t="s">
        <v>387</v>
      </c>
      <c r="K271" s="45">
        <v>2500</v>
      </c>
    </row>
    <row r="272" spans="1:11" x14ac:dyDescent="0.35">
      <c r="A272" s="44">
        <v>436</v>
      </c>
      <c r="C272" s="44" t="s">
        <v>543</v>
      </c>
      <c r="D272" s="44" t="s">
        <v>391</v>
      </c>
      <c r="E272" s="44" t="s">
        <v>392</v>
      </c>
      <c r="F272" s="44">
        <v>25</v>
      </c>
      <c r="G272" s="44" t="s">
        <v>393</v>
      </c>
      <c r="H272" s="44" t="s">
        <v>31</v>
      </c>
      <c r="I272" s="44">
        <v>1500</v>
      </c>
      <c r="J272" s="44" t="s">
        <v>394</v>
      </c>
      <c r="K272" s="45">
        <v>500.00000000000006</v>
      </c>
    </row>
    <row r="273" spans="1:11" x14ac:dyDescent="0.35">
      <c r="A273" s="44">
        <v>436</v>
      </c>
      <c r="C273" s="44" t="s">
        <v>543</v>
      </c>
      <c r="D273" s="44" t="s">
        <v>395</v>
      </c>
      <c r="E273" s="44" t="s">
        <v>396</v>
      </c>
      <c r="F273" s="44">
        <v>25</v>
      </c>
      <c r="G273" s="44" t="s">
        <v>397</v>
      </c>
      <c r="H273" s="44" t="s">
        <v>31</v>
      </c>
      <c r="I273" s="44">
        <v>1700</v>
      </c>
      <c r="J273" s="44" t="s">
        <v>398</v>
      </c>
      <c r="K273" s="45">
        <v>800</v>
      </c>
    </row>
    <row r="274" spans="1:11" x14ac:dyDescent="0.35">
      <c r="A274" s="44">
        <v>436</v>
      </c>
      <c r="C274" s="44" t="s">
        <v>543</v>
      </c>
      <c r="D274" s="44" t="s">
        <v>399</v>
      </c>
      <c r="E274" s="44" t="s">
        <v>70</v>
      </c>
      <c r="F274" s="44">
        <v>25</v>
      </c>
      <c r="G274" s="44" t="s">
        <v>400</v>
      </c>
      <c r="H274" s="44" t="s">
        <v>31</v>
      </c>
      <c r="I274" s="44">
        <v>1900</v>
      </c>
      <c r="J274" s="44" t="s">
        <v>360</v>
      </c>
      <c r="K274" s="45">
        <v>5000</v>
      </c>
    </row>
    <row r="275" spans="1:11" x14ac:dyDescent="0.35">
      <c r="A275" s="44">
        <v>436</v>
      </c>
      <c r="C275" s="44" t="s">
        <v>543</v>
      </c>
      <c r="D275" s="44" t="s">
        <v>401</v>
      </c>
      <c r="E275" s="44" t="s">
        <v>402</v>
      </c>
      <c r="F275" s="44">
        <v>25</v>
      </c>
      <c r="G275" s="44" t="s">
        <v>403</v>
      </c>
      <c r="H275" s="44" t="s">
        <v>31</v>
      </c>
      <c r="I275" s="44">
        <v>1900</v>
      </c>
      <c r="J275" s="44" t="s">
        <v>360</v>
      </c>
      <c r="K275" s="45">
        <v>34089.999999995998</v>
      </c>
    </row>
    <row r="276" spans="1:11" x14ac:dyDescent="0.35">
      <c r="A276" s="44">
        <v>436</v>
      </c>
      <c r="C276" s="44" t="s">
        <v>543</v>
      </c>
      <c r="D276" s="44" t="s">
        <v>404</v>
      </c>
      <c r="E276" s="44" t="s">
        <v>405</v>
      </c>
      <c r="F276" s="44">
        <v>25</v>
      </c>
      <c r="G276" s="44" t="s">
        <v>406</v>
      </c>
      <c r="H276" s="44" t="s">
        <v>31</v>
      </c>
      <c r="I276" s="44">
        <v>1900</v>
      </c>
      <c r="J276" s="44" t="s">
        <v>360</v>
      </c>
      <c r="K276" s="45">
        <v>1500</v>
      </c>
    </row>
    <row r="277" spans="1:11" x14ac:dyDescent="0.35">
      <c r="A277" s="44">
        <v>436</v>
      </c>
      <c r="C277" s="44" t="s">
        <v>543</v>
      </c>
      <c r="D277" s="44" t="s">
        <v>407</v>
      </c>
      <c r="E277" s="44" t="s">
        <v>408</v>
      </c>
      <c r="F277" s="44">
        <v>25</v>
      </c>
      <c r="G277" s="44" t="s">
        <v>409</v>
      </c>
      <c r="H277" s="44" t="s">
        <v>31</v>
      </c>
      <c r="I277" s="44">
        <v>1900</v>
      </c>
      <c r="J277" s="44" t="s">
        <v>360</v>
      </c>
      <c r="K277" s="45">
        <v>999.99999999900001</v>
      </c>
    </row>
    <row r="278" spans="1:11" x14ac:dyDescent="0.35">
      <c r="A278" s="44">
        <v>436</v>
      </c>
      <c r="C278" s="44" t="s">
        <v>543</v>
      </c>
      <c r="D278" s="44" t="s">
        <v>410</v>
      </c>
      <c r="E278" s="44" t="s">
        <v>411</v>
      </c>
      <c r="F278" s="44">
        <v>25</v>
      </c>
      <c r="G278" s="44" t="s">
        <v>412</v>
      </c>
      <c r="H278" s="44" t="s">
        <v>31</v>
      </c>
      <c r="I278" s="44">
        <v>1800</v>
      </c>
      <c r="J278" s="44" t="s">
        <v>413</v>
      </c>
      <c r="K278" s="45">
        <v>34000</v>
      </c>
    </row>
    <row r="279" spans="1:11" x14ac:dyDescent="0.35">
      <c r="A279" s="44">
        <v>436</v>
      </c>
      <c r="C279" s="44" t="s">
        <v>543</v>
      </c>
      <c r="D279" s="44" t="s">
        <v>414</v>
      </c>
      <c r="E279" s="44" t="s">
        <v>415</v>
      </c>
      <c r="F279" s="44">
        <v>51</v>
      </c>
      <c r="G279" s="44" t="s">
        <v>416</v>
      </c>
      <c r="H279" s="44" t="s">
        <v>417</v>
      </c>
      <c r="I279" s="44">
        <v>2300</v>
      </c>
      <c r="J279" s="44" t="s">
        <v>418</v>
      </c>
      <c r="K279" s="45">
        <v>93298.200000000012</v>
      </c>
    </row>
    <row r="280" spans="1:11" x14ac:dyDescent="0.35">
      <c r="A280" s="44">
        <v>436</v>
      </c>
      <c r="C280" s="44" t="s">
        <v>543</v>
      </c>
      <c r="D280" s="44" t="s">
        <v>419</v>
      </c>
      <c r="E280" s="44" t="s">
        <v>420</v>
      </c>
      <c r="F280" s="44">
        <v>24</v>
      </c>
      <c r="G280" s="44" t="s">
        <v>421</v>
      </c>
      <c r="H280" s="44" t="s">
        <v>417</v>
      </c>
      <c r="I280" s="44">
        <v>1700</v>
      </c>
      <c r="J280" s="44" t="s">
        <v>422</v>
      </c>
      <c r="K280" s="45">
        <v>112624.20000000003</v>
      </c>
    </row>
    <row r="281" spans="1:11" x14ac:dyDescent="0.35">
      <c r="A281" s="44">
        <v>436</v>
      </c>
      <c r="C281" s="44" t="s">
        <v>543</v>
      </c>
      <c r="D281" s="44" t="s">
        <v>423</v>
      </c>
      <c r="E281" s="44" t="s">
        <v>424</v>
      </c>
      <c r="F281" s="44">
        <v>77</v>
      </c>
      <c r="G281" s="44" t="s">
        <v>425</v>
      </c>
      <c r="H281" s="44" t="s">
        <v>417</v>
      </c>
      <c r="I281" s="44">
        <v>2600</v>
      </c>
      <c r="J281" s="44" t="s">
        <v>426</v>
      </c>
      <c r="K281" s="45">
        <v>220659.4</v>
      </c>
    </row>
    <row r="282" spans="1:11" x14ac:dyDescent="0.35">
      <c r="A282" s="44">
        <v>436</v>
      </c>
      <c r="C282" s="44" t="s">
        <v>543</v>
      </c>
      <c r="D282" s="44" t="s">
        <v>427</v>
      </c>
      <c r="E282" s="44" t="s">
        <v>428</v>
      </c>
      <c r="F282" s="44">
        <v>86</v>
      </c>
      <c r="G282" s="44" t="s">
        <v>429</v>
      </c>
      <c r="H282" s="44" t="s">
        <v>417</v>
      </c>
      <c r="I282" s="44">
        <v>2700</v>
      </c>
      <c r="J282" s="44" t="s">
        <v>430</v>
      </c>
      <c r="K282" s="45">
        <v>60825</v>
      </c>
    </row>
    <row r="283" spans="1:11" x14ac:dyDescent="0.35">
      <c r="A283" s="44">
        <v>436</v>
      </c>
      <c r="C283" s="44" t="s">
        <v>543</v>
      </c>
      <c r="D283" s="44" t="s">
        <v>431</v>
      </c>
      <c r="E283" s="44" t="s">
        <v>432</v>
      </c>
      <c r="F283" s="44">
        <v>113</v>
      </c>
      <c r="G283" s="44" t="s">
        <v>433</v>
      </c>
      <c r="H283" s="44" t="s">
        <v>417</v>
      </c>
      <c r="I283" s="44">
        <v>3100</v>
      </c>
      <c r="J283" s="44" t="s">
        <v>434</v>
      </c>
      <c r="K283" s="45">
        <v>2272.4000000000005</v>
      </c>
    </row>
    <row r="284" spans="1:11" x14ac:dyDescent="0.35">
      <c r="A284" s="44">
        <v>436</v>
      </c>
      <c r="C284" s="44" t="s">
        <v>543</v>
      </c>
      <c r="D284" s="44" t="s">
        <v>435</v>
      </c>
      <c r="E284" s="44" t="s">
        <v>436</v>
      </c>
      <c r="F284" s="44">
        <v>33</v>
      </c>
      <c r="G284" s="44" t="s">
        <v>437</v>
      </c>
      <c r="H284" s="44" t="s">
        <v>417</v>
      </c>
      <c r="I284" s="44">
        <v>2134</v>
      </c>
      <c r="J284" s="44" t="s">
        <v>438</v>
      </c>
      <c r="K284" s="45">
        <v>18743</v>
      </c>
    </row>
    <row r="285" spans="1:11" x14ac:dyDescent="0.35">
      <c r="A285" s="44">
        <v>436</v>
      </c>
      <c r="C285" s="44" t="s">
        <v>543</v>
      </c>
      <c r="D285" s="44" t="s">
        <v>439</v>
      </c>
      <c r="E285" s="44" t="s">
        <v>440</v>
      </c>
      <c r="F285" s="44">
        <v>42</v>
      </c>
      <c r="G285" s="44" t="s">
        <v>441</v>
      </c>
      <c r="H285" s="44" t="s">
        <v>261</v>
      </c>
      <c r="I285" s="44">
        <v>2200</v>
      </c>
      <c r="J285" s="44" t="s">
        <v>442</v>
      </c>
      <c r="K285" s="45">
        <v>4500</v>
      </c>
    </row>
    <row r="286" spans="1:11" x14ac:dyDescent="0.35">
      <c r="A286" s="44">
        <v>436</v>
      </c>
      <c r="C286" s="44" t="s">
        <v>543</v>
      </c>
      <c r="D286" s="44" t="s">
        <v>443</v>
      </c>
      <c r="E286" s="44" t="s">
        <v>444</v>
      </c>
      <c r="F286" s="44">
        <v>24</v>
      </c>
      <c r="G286" s="44" t="s">
        <v>445</v>
      </c>
      <c r="H286" s="44" t="s">
        <v>446</v>
      </c>
      <c r="I286" s="44" t="s">
        <v>150</v>
      </c>
      <c r="J286" s="44" t="s">
        <v>447</v>
      </c>
      <c r="K286" s="45">
        <v>5000</v>
      </c>
    </row>
    <row r="287" spans="1:11" x14ac:dyDescent="0.35">
      <c r="A287" s="44">
        <v>436</v>
      </c>
      <c r="C287" s="44" t="s">
        <v>543</v>
      </c>
      <c r="D287" s="44" t="s">
        <v>448</v>
      </c>
      <c r="E287" s="44" t="s">
        <v>449</v>
      </c>
      <c r="F287" s="44">
        <v>72</v>
      </c>
      <c r="G287" s="44" t="s">
        <v>450</v>
      </c>
      <c r="H287" s="44" t="s">
        <v>389</v>
      </c>
      <c r="I287" s="44">
        <v>2500</v>
      </c>
      <c r="J287" s="44" t="s">
        <v>451</v>
      </c>
      <c r="K287" s="45">
        <v>504131.65494999994</v>
      </c>
    </row>
    <row r="288" spans="1:11" x14ac:dyDescent="0.35">
      <c r="A288" s="44">
        <v>436</v>
      </c>
      <c r="C288" s="44" t="s">
        <v>543</v>
      </c>
      <c r="D288" s="44" t="s">
        <v>452</v>
      </c>
      <c r="E288" s="44" t="s">
        <v>453</v>
      </c>
      <c r="F288" s="44">
        <v>27</v>
      </c>
      <c r="G288" s="44" t="s">
        <v>454</v>
      </c>
      <c r="H288" s="44" t="s">
        <v>389</v>
      </c>
      <c r="I288" s="44">
        <v>1600</v>
      </c>
      <c r="J288" s="44" t="s">
        <v>455</v>
      </c>
      <c r="K288" s="45">
        <v>47044.375</v>
      </c>
    </row>
    <row r="289" spans="1:11" x14ac:dyDescent="0.35">
      <c r="A289" s="44">
        <v>436</v>
      </c>
      <c r="C289" s="44" t="s">
        <v>543</v>
      </c>
      <c r="D289" s="44" t="s">
        <v>456</v>
      </c>
      <c r="E289" s="44" t="s">
        <v>457</v>
      </c>
      <c r="F289" s="44">
        <v>27</v>
      </c>
      <c r="G289" s="44" t="s">
        <v>458</v>
      </c>
      <c r="H289" s="44" t="s">
        <v>389</v>
      </c>
      <c r="I289" s="44">
        <v>1600</v>
      </c>
      <c r="J289" s="44" t="s">
        <v>455</v>
      </c>
      <c r="K289" s="45">
        <v>25752.045199366632</v>
      </c>
    </row>
    <row r="290" spans="1:11" x14ac:dyDescent="0.35">
      <c r="A290" s="44">
        <v>436</v>
      </c>
      <c r="C290" s="44" t="s">
        <v>543</v>
      </c>
      <c r="D290" s="44" t="s">
        <v>459</v>
      </c>
      <c r="E290" s="44" t="s">
        <v>460</v>
      </c>
      <c r="F290" s="44">
        <v>27</v>
      </c>
      <c r="G290" s="44" t="s">
        <v>461</v>
      </c>
      <c r="H290" s="44" t="s">
        <v>389</v>
      </c>
      <c r="I290" s="44">
        <v>1600</v>
      </c>
      <c r="J290" s="44" t="s">
        <v>455</v>
      </c>
      <c r="K290" s="45">
        <v>21220.670793148121</v>
      </c>
    </row>
    <row r="291" spans="1:11" x14ac:dyDescent="0.35">
      <c r="A291" s="44">
        <v>436</v>
      </c>
      <c r="C291" s="44" t="s">
        <v>543</v>
      </c>
      <c r="D291" s="44" t="s">
        <v>462</v>
      </c>
      <c r="E291" s="44" t="s">
        <v>463</v>
      </c>
      <c r="F291" s="44">
        <v>27</v>
      </c>
      <c r="G291" s="44" t="s">
        <v>464</v>
      </c>
      <c r="H291" s="44" t="s">
        <v>389</v>
      </c>
      <c r="I291" s="44">
        <v>1600</v>
      </c>
      <c r="J291" s="44" t="s">
        <v>455</v>
      </c>
      <c r="K291" s="45">
        <v>6784.6875</v>
      </c>
    </row>
    <row r="292" spans="1:11" x14ac:dyDescent="0.35">
      <c r="A292" s="44">
        <v>436</v>
      </c>
      <c r="C292" s="44" t="s">
        <v>543</v>
      </c>
      <c r="D292" s="44" t="s">
        <v>465</v>
      </c>
      <c r="E292" s="44" t="s">
        <v>466</v>
      </c>
      <c r="F292" s="44">
        <v>27</v>
      </c>
      <c r="G292" s="44" t="s">
        <v>467</v>
      </c>
      <c r="H292" s="44" t="s">
        <v>389</v>
      </c>
      <c r="I292" s="44">
        <v>1600</v>
      </c>
      <c r="J292" s="44" t="s">
        <v>455</v>
      </c>
      <c r="K292" s="45">
        <v>12522.81560385778</v>
      </c>
    </row>
    <row r="293" spans="1:11" x14ac:dyDescent="0.35">
      <c r="A293" s="44">
        <v>436</v>
      </c>
      <c r="C293" s="44" t="s">
        <v>543</v>
      </c>
      <c r="D293" s="44" t="s">
        <v>468</v>
      </c>
      <c r="E293" s="44" t="s">
        <v>469</v>
      </c>
      <c r="F293" s="44">
        <v>24</v>
      </c>
      <c r="G293" s="44" t="s">
        <v>470</v>
      </c>
      <c r="H293" s="44" t="s">
        <v>471</v>
      </c>
      <c r="I293" s="44" t="s">
        <v>150</v>
      </c>
      <c r="J293" s="44" t="s">
        <v>472</v>
      </c>
      <c r="K293" s="45">
        <v>10719</v>
      </c>
    </row>
    <row r="294" spans="1:11" x14ac:dyDescent="0.35">
      <c r="A294" s="44">
        <v>436</v>
      </c>
      <c r="C294" s="44" t="s">
        <v>543</v>
      </c>
      <c r="D294" s="44" t="s">
        <v>473</v>
      </c>
      <c r="E294" s="44" t="s">
        <v>474</v>
      </c>
      <c r="F294" s="44">
        <v>79</v>
      </c>
      <c r="G294" s="44" t="s">
        <v>475</v>
      </c>
      <c r="H294" s="44" t="s">
        <v>476</v>
      </c>
      <c r="I294" s="44">
        <v>2600</v>
      </c>
      <c r="J294" s="44" t="s">
        <v>477</v>
      </c>
      <c r="K294" s="45">
        <v>5000</v>
      </c>
    </row>
    <row r="295" spans="1:11" x14ac:dyDescent="0.35">
      <c r="A295" s="44">
        <v>436</v>
      </c>
      <c r="C295" s="44" t="s">
        <v>543</v>
      </c>
      <c r="D295" s="44" t="s">
        <v>478</v>
      </c>
      <c r="E295" s="44" t="s">
        <v>479</v>
      </c>
      <c r="F295" s="44">
        <v>87</v>
      </c>
      <c r="G295" s="44" t="s">
        <v>480</v>
      </c>
      <c r="H295" s="44" t="s">
        <v>481</v>
      </c>
      <c r="I295" s="44">
        <v>2700</v>
      </c>
      <c r="J295" s="44" t="s">
        <v>482</v>
      </c>
      <c r="K295" s="45">
        <v>500.00000000000006</v>
      </c>
    </row>
    <row r="296" spans="1:11" x14ac:dyDescent="0.35">
      <c r="A296" s="44">
        <v>388</v>
      </c>
      <c r="C296" s="44" t="s">
        <v>548</v>
      </c>
      <c r="D296" s="44" t="s">
        <v>549</v>
      </c>
      <c r="E296" s="44" t="s">
        <v>550</v>
      </c>
      <c r="F296" s="44">
        <v>25</v>
      </c>
      <c r="G296" s="44" t="s">
        <v>551</v>
      </c>
      <c r="H296" s="44" t="s">
        <v>31</v>
      </c>
      <c r="I296" s="44" t="s">
        <v>150</v>
      </c>
      <c r="J296" s="44" t="s">
        <v>352</v>
      </c>
      <c r="K296" s="45">
        <v>5000</v>
      </c>
    </row>
    <row r="297" spans="1:11" x14ac:dyDescent="0.35">
      <c r="A297" s="44">
        <v>436</v>
      </c>
      <c r="C297" s="44" t="s">
        <v>543</v>
      </c>
      <c r="D297" s="44" t="s">
        <v>552</v>
      </c>
      <c r="E297" s="44" t="s">
        <v>553</v>
      </c>
      <c r="F297" s="44">
        <v>79</v>
      </c>
      <c r="G297" s="44" t="s">
        <v>554</v>
      </c>
      <c r="H297" s="44" t="s">
        <v>476</v>
      </c>
      <c r="I297" s="44">
        <v>2600</v>
      </c>
      <c r="J297" s="44" t="s">
        <v>477</v>
      </c>
      <c r="K297" s="45">
        <v>500.00000000000006</v>
      </c>
    </row>
    <row r="298" spans="1:11" x14ac:dyDescent="0.35">
      <c r="A298" s="44">
        <v>436</v>
      </c>
      <c r="C298" s="44" t="s">
        <v>543</v>
      </c>
      <c r="D298" s="44" t="s">
        <v>487</v>
      </c>
      <c r="E298" s="44" t="s">
        <v>488</v>
      </c>
      <c r="F298" s="44">
        <v>25</v>
      </c>
      <c r="G298" s="44" t="s">
        <v>464</v>
      </c>
      <c r="H298" s="44" t="s">
        <v>31</v>
      </c>
      <c r="I298" s="44">
        <v>1600</v>
      </c>
      <c r="J298" s="44" t="s">
        <v>489</v>
      </c>
      <c r="K298" s="45">
        <v>400</v>
      </c>
    </row>
    <row r="299" spans="1:11" x14ac:dyDescent="0.35">
      <c r="A299" s="44">
        <v>436</v>
      </c>
      <c r="C299" s="44" t="s">
        <v>543</v>
      </c>
      <c r="D299" s="44" t="s">
        <v>490</v>
      </c>
      <c r="E299" s="44" t="s">
        <v>491</v>
      </c>
      <c r="F299" s="44">
        <v>24</v>
      </c>
      <c r="G299" s="44" t="s">
        <v>458</v>
      </c>
      <c r="H299" s="44" t="s">
        <v>295</v>
      </c>
      <c r="I299" s="44">
        <v>1600</v>
      </c>
      <c r="J299" s="44" t="s">
        <v>492</v>
      </c>
      <c r="K299" s="45">
        <v>6500</v>
      </c>
    </row>
    <row r="300" spans="1:11" x14ac:dyDescent="0.35">
      <c r="A300" s="44">
        <v>436</v>
      </c>
      <c r="C300" s="44" t="s">
        <v>543</v>
      </c>
      <c r="D300" s="44" t="s">
        <v>496</v>
      </c>
      <c r="E300" s="44" t="s">
        <v>497</v>
      </c>
      <c r="F300" s="44">
        <v>69</v>
      </c>
      <c r="G300" s="44" t="s">
        <v>498</v>
      </c>
      <c r="H300" s="44" t="s">
        <v>499</v>
      </c>
      <c r="I300" s="44">
        <v>2500</v>
      </c>
      <c r="J300" s="44" t="s">
        <v>500</v>
      </c>
      <c r="K300" s="45">
        <v>795.5999999999998</v>
      </c>
    </row>
    <row r="301" spans="1:11" x14ac:dyDescent="0.35">
      <c r="A301" s="44">
        <v>436</v>
      </c>
      <c r="C301" s="44" t="s">
        <v>543</v>
      </c>
      <c r="D301" s="44" t="s">
        <v>501</v>
      </c>
      <c r="E301" s="44" t="s">
        <v>502</v>
      </c>
      <c r="F301" s="44">
        <v>54</v>
      </c>
      <c r="G301" s="44" t="s">
        <v>503</v>
      </c>
      <c r="H301" s="44" t="s">
        <v>389</v>
      </c>
      <c r="I301" s="44">
        <v>2300</v>
      </c>
      <c r="J301" s="44" t="s">
        <v>504</v>
      </c>
      <c r="K301" s="45">
        <v>780</v>
      </c>
    </row>
    <row r="302" spans="1:11" x14ac:dyDescent="0.35">
      <c r="A302" s="44">
        <v>0</v>
      </c>
      <c r="C302" s="44" t="s">
        <v>542</v>
      </c>
      <c r="D302" s="44" t="s">
        <v>549</v>
      </c>
      <c r="E302" s="44" t="s">
        <v>550</v>
      </c>
      <c r="F302" s="44">
        <v>25</v>
      </c>
      <c r="G302" s="44" t="s">
        <v>551</v>
      </c>
      <c r="H302" s="44" t="s">
        <v>31</v>
      </c>
      <c r="I302" s="44" t="s">
        <v>150</v>
      </c>
      <c r="J302" s="44" t="s">
        <v>352</v>
      </c>
      <c r="K302" s="45">
        <v>3000.0000000000005</v>
      </c>
    </row>
    <row r="303" spans="1:11" x14ac:dyDescent="0.35">
      <c r="A303" s="44">
        <v>436</v>
      </c>
      <c r="C303" s="44" t="s">
        <v>543</v>
      </c>
      <c r="D303" s="44" t="s">
        <v>505</v>
      </c>
      <c r="E303" s="44" t="s">
        <v>506</v>
      </c>
      <c r="F303" s="44">
        <v>88</v>
      </c>
      <c r="G303" s="44" t="s">
        <v>507</v>
      </c>
      <c r="H303" s="44" t="s">
        <v>508</v>
      </c>
      <c r="I303" s="44">
        <v>2700</v>
      </c>
      <c r="J303" s="44" t="s">
        <v>509</v>
      </c>
      <c r="K303" s="45">
        <v>1800</v>
      </c>
    </row>
    <row r="304" spans="1:11" x14ac:dyDescent="0.35">
      <c r="A304" s="44">
        <v>394</v>
      </c>
      <c r="C304" s="44" t="s">
        <v>555</v>
      </c>
      <c r="D304" s="44" t="s">
        <v>147</v>
      </c>
      <c r="E304" s="44" t="s">
        <v>148</v>
      </c>
      <c r="F304" s="44">
        <v>6</v>
      </c>
      <c r="G304" s="44" t="s">
        <v>149</v>
      </c>
      <c r="H304" s="44">
        <v>1700</v>
      </c>
      <c r="I304" s="44" t="s">
        <v>150</v>
      </c>
      <c r="J304" s="44" t="s">
        <v>151</v>
      </c>
      <c r="K304" s="45">
        <v>38311.000000000015</v>
      </c>
    </row>
    <row r="305" spans="1:11" x14ac:dyDescent="0.35">
      <c r="A305" s="44">
        <v>394</v>
      </c>
      <c r="C305" s="44" t="s">
        <v>555</v>
      </c>
      <c r="D305" s="44" t="s">
        <v>152</v>
      </c>
      <c r="E305" s="44" t="s">
        <v>150</v>
      </c>
      <c r="F305" s="44">
        <v>6</v>
      </c>
      <c r="G305" s="44" t="s">
        <v>153</v>
      </c>
      <c r="H305" s="44">
        <v>1700</v>
      </c>
      <c r="I305" s="44">
        <v>1600</v>
      </c>
      <c r="J305" s="44" t="s">
        <v>154</v>
      </c>
      <c r="K305" s="45">
        <v>3457.2720000000008</v>
      </c>
    </row>
    <row r="306" spans="1:11" x14ac:dyDescent="0.35">
      <c r="A306" s="44">
        <v>394</v>
      </c>
      <c r="C306" s="44" t="s">
        <v>555</v>
      </c>
      <c r="D306" s="44" t="s">
        <v>159</v>
      </c>
      <c r="E306" s="44" t="s">
        <v>160</v>
      </c>
      <c r="F306" s="44">
        <v>14</v>
      </c>
      <c r="G306" s="44" t="s">
        <v>161</v>
      </c>
      <c r="H306" s="44">
        <v>5710</v>
      </c>
      <c r="I306" s="44" t="s">
        <v>150</v>
      </c>
      <c r="J306" s="44" t="s">
        <v>162</v>
      </c>
      <c r="K306" s="45">
        <v>4607785</v>
      </c>
    </row>
    <row r="307" spans="1:11" x14ac:dyDescent="0.35">
      <c r="A307" s="44">
        <v>394</v>
      </c>
      <c r="C307" s="44" t="s">
        <v>555</v>
      </c>
      <c r="D307" s="44" t="s">
        <v>163</v>
      </c>
      <c r="E307" s="44" t="s">
        <v>164</v>
      </c>
      <c r="F307" s="44">
        <v>9</v>
      </c>
      <c r="G307" s="44" t="s">
        <v>165</v>
      </c>
      <c r="H307" s="44">
        <v>4954</v>
      </c>
      <c r="I307" s="44" t="s">
        <v>150</v>
      </c>
      <c r="J307" s="44" t="s">
        <v>166</v>
      </c>
      <c r="K307" s="45">
        <v>679853</v>
      </c>
    </row>
    <row r="308" spans="1:11" x14ac:dyDescent="0.35">
      <c r="A308" s="44">
        <v>394</v>
      </c>
      <c r="C308" s="44" t="s">
        <v>555</v>
      </c>
      <c r="D308" s="44" t="s">
        <v>167</v>
      </c>
      <c r="E308" s="44" t="s">
        <v>168</v>
      </c>
      <c r="F308" s="44">
        <v>8</v>
      </c>
      <c r="G308" s="44" t="s">
        <v>169</v>
      </c>
      <c r="H308" s="44">
        <v>3954</v>
      </c>
      <c r="I308" s="44" t="s">
        <v>150</v>
      </c>
      <c r="J308" s="44" t="s">
        <v>170</v>
      </c>
      <c r="K308" s="45">
        <v>67735.850000000006</v>
      </c>
    </row>
    <row r="309" spans="1:11" x14ac:dyDescent="0.35">
      <c r="A309" s="44">
        <v>394</v>
      </c>
      <c r="C309" s="44" t="s">
        <v>555</v>
      </c>
      <c r="D309" s="44" t="s">
        <v>171</v>
      </c>
      <c r="E309" s="44" t="s">
        <v>172</v>
      </c>
      <c r="F309" s="44">
        <v>9</v>
      </c>
      <c r="G309" s="44" t="s">
        <v>173</v>
      </c>
      <c r="H309" s="44">
        <v>4954</v>
      </c>
      <c r="I309" s="44" t="s">
        <v>150</v>
      </c>
      <c r="J309" s="44" t="s">
        <v>166</v>
      </c>
      <c r="K309" s="45">
        <v>182156</v>
      </c>
    </row>
    <row r="310" spans="1:11" x14ac:dyDescent="0.35">
      <c r="A310" s="44">
        <v>394</v>
      </c>
      <c r="C310" s="44" t="s">
        <v>555</v>
      </c>
      <c r="D310" s="44" t="s">
        <v>174</v>
      </c>
      <c r="E310" s="44" t="s">
        <v>25</v>
      </c>
      <c r="F310" s="44">
        <v>9</v>
      </c>
      <c r="G310" s="44" t="s">
        <v>175</v>
      </c>
      <c r="H310" s="44">
        <v>4954</v>
      </c>
      <c r="I310" s="44">
        <v>2200</v>
      </c>
      <c r="J310" s="44" t="s">
        <v>176</v>
      </c>
      <c r="K310" s="45">
        <v>18011</v>
      </c>
    </row>
    <row r="311" spans="1:11" x14ac:dyDescent="0.35">
      <c r="A311" s="44">
        <v>394</v>
      </c>
      <c r="C311" s="44" t="s">
        <v>555</v>
      </c>
      <c r="D311" s="44" t="s">
        <v>177</v>
      </c>
      <c r="E311" s="44" t="s">
        <v>178</v>
      </c>
      <c r="F311" s="44">
        <v>9</v>
      </c>
      <c r="G311" s="44" t="s">
        <v>179</v>
      </c>
      <c r="H311" s="44">
        <v>4954</v>
      </c>
      <c r="I311" s="44" t="s">
        <v>150</v>
      </c>
      <c r="J311" s="44" t="s">
        <v>166</v>
      </c>
      <c r="K311" s="45">
        <v>15840.000000000002</v>
      </c>
    </row>
    <row r="312" spans="1:11" x14ac:dyDescent="0.35">
      <c r="A312" s="44">
        <v>394</v>
      </c>
      <c r="C312" s="44" t="s">
        <v>555</v>
      </c>
      <c r="D312" s="44" t="s">
        <v>180</v>
      </c>
      <c r="E312" s="44" t="s">
        <v>181</v>
      </c>
      <c r="F312" s="44">
        <v>9</v>
      </c>
      <c r="G312" s="44" t="s">
        <v>182</v>
      </c>
      <c r="H312" s="44">
        <v>4954</v>
      </c>
      <c r="I312" s="44" t="s">
        <v>150</v>
      </c>
      <c r="J312" s="44" t="s">
        <v>166</v>
      </c>
      <c r="K312" s="45">
        <v>9523</v>
      </c>
    </row>
    <row r="313" spans="1:11" x14ac:dyDescent="0.35">
      <c r="A313" s="44">
        <v>394</v>
      </c>
      <c r="C313" s="44" t="s">
        <v>555</v>
      </c>
      <c r="D313" s="44" t="s">
        <v>183</v>
      </c>
      <c r="E313" s="44" t="s">
        <v>184</v>
      </c>
      <c r="F313" s="44">
        <v>8</v>
      </c>
      <c r="G313" s="44" t="s">
        <v>185</v>
      </c>
      <c r="H313" s="44">
        <v>3954</v>
      </c>
      <c r="I313" s="44" t="s">
        <v>137</v>
      </c>
      <c r="J313" s="44" t="s">
        <v>136</v>
      </c>
      <c r="K313" s="45">
        <v>5832.2988000000005</v>
      </c>
    </row>
    <row r="314" spans="1:11" x14ac:dyDescent="0.35">
      <c r="A314" s="44">
        <v>394</v>
      </c>
      <c r="C314" s="44" t="s">
        <v>555</v>
      </c>
      <c r="D314" s="44" t="s">
        <v>186</v>
      </c>
      <c r="E314" s="44" t="s">
        <v>187</v>
      </c>
      <c r="F314" s="44">
        <v>8</v>
      </c>
      <c r="G314" s="44" t="s">
        <v>188</v>
      </c>
      <c r="H314" s="44">
        <v>3954</v>
      </c>
      <c r="I314" s="44" t="s">
        <v>137</v>
      </c>
      <c r="J314" s="44" t="s">
        <v>136</v>
      </c>
      <c r="K314" s="45">
        <v>10602.8694</v>
      </c>
    </row>
    <row r="315" spans="1:11" x14ac:dyDescent="0.35">
      <c r="A315" s="44">
        <v>394</v>
      </c>
      <c r="C315" s="44" t="s">
        <v>555</v>
      </c>
      <c r="D315" s="44" t="s">
        <v>193</v>
      </c>
      <c r="E315" s="44" t="s">
        <v>194</v>
      </c>
      <c r="F315" s="44">
        <v>8</v>
      </c>
      <c r="G315" s="44" t="s">
        <v>195</v>
      </c>
      <c r="H315" s="44">
        <v>3954</v>
      </c>
      <c r="I315" s="44" t="s">
        <v>160</v>
      </c>
      <c r="J315" s="44" t="s">
        <v>196</v>
      </c>
      <c r="K315" s="45">
        <v>1336.988562</v>
      </c>
    </row>
    <row r="316" spans="1:11" x14ac:dyDescent="0.35">
      <c r="A316" s="44">
        <v>394</v>
      </c>
      <c r="C316" s="44" t="s">
        <v>555</v>
      </c>
      <c r="D316" s="44" t="s">
        <v>197</v>
      </c>
      <c r="E316" s="44" t="s">
        <v>198</v>
      </c>
      <c r="F316" s="44">
        <v>9</v>
      </c>
      <c r="G316" s="44" t="s">
        <v>199</v>
      </c>
      <c r="H316" s="44">
        <v>4954</v>
      </c>
      <c r="I316" s="44">
        <v>1600</v>
      </c>
      <c r="J316" s="44" t="s">
        <v>200</v>
      </c>
      <c r="K316" s="45">
        <v>19386.144863500078</v>
      </c>
    </row>
    <row r="317" spans="1:11" x14ac:dyDescent="0.35">
      <c r="A317" s="44">
        <v>394</v>
      </c>
      <c r="C317" s="44" t="s">
        <v>555</v>
      </c>
      <c r="D317" s="44" t="s">
        <v>514</v>
      </c>
      <c r="E317" s="44" t="s">
        <v>515</v>
      </c>
      <c r="F317" s="44">
        <v>6</v>
      </c>
      <c r="G317" s="44" t="s">
        <v>516</v>
      </c>
      <c r="H317" s="44">
        <v>1900</v>
      </c>
      <c r="I317" s="44" t="s">
        <v>150</v>
      </c>
      <c r="J317" s="44" t="s">
        <v>517</v>
      </c>
      <c r="K317" s="45">
        <v>100304.87804878049</v>
      </c>
    </row>
    <row r="318" spans="1:11" x14ac:dyDescent="0.35">
      <c r="A318" s="44">
        <v>394</v>
      </c>
      <c r="C318" s="44" t="s">
        <v>555</v>
      </c>
      <c r="D318" s="44" t="s">
        <v>201</v>
      </c>
      <c r="E318" s="44" t="s">
        <v>202</v>
      </c>
      <c r="F318" s="44">
        <v>6</v>
      </c>
      <c r="G318" s="44" t="s">
        <v>203</v>
      </c>
      <c r="H318" s="44">
        <v>1900</v>
      </c>
      <c r="I318" s="44">
        <v>1600</v>
      </c>
      <c r="J318" s="44" t="s">
        <v>204</v>
      </c>
      <c r="K318" s="45">
        <v>22750</v>
      </c>
    </row>
    <row r="319" spans="1:11" x14ac:dyDescent="0.35">
      <c r="A319" s="44">
        <v>394</v>
      </c>
      <c r="C319" s="44" t="s">
        <v>555</v>
      </c>
      <c r="D319" s="44" t="s">
        <v>205</v>
      </c>
      <c r="E319" s="44" t="s">
        <v>206</v>
      </c>
      <c r="F319" s="44">
        <v>6</v>
      </c>
      <c r="G319" s="44" t="s">
        <v>207</v>
      </c>
      <c r="H319" s="44">
        <v>1954</v>
      </c>
      <c r="I319" s="44" t="s">
        <v>137</v>
      </c>
      <c r="J319" s="44" t="s">
        <v>208</v>
      </c>
      <c r="K319" s="45">
        <v>41710</v>
      </c>
    </row>
    <row r="320" spans="1:11" x14ac:dyDescent="0.35">
      <c r="A320" s="44">
        <v>394</v>
      </c>
      <c r="C320" s="44" t="s">
        <v>555</v>
      </c>
      <c r="D320" s="44" t="s">
        <v>209</v>
      </c>
      <c r="E320" s="44" t="s">
        <v>27</v>
      </c>
      <c r="F320" s="44">
        <v>6</v>
      </c>
      <c r="G320" s="44" t="s">
        <v>210</v>
      </c>
      <c r="H320" s="44">
        <v>1954</v>
      </c>
      <c r="I320" s="44" t="s">
        <v>211</v>
      </c>
      <c r="J320" s="44" t="s">
        <v>212</v>
      </c>
      <c r="K320" s="45">
        <v>76740.3</v>
      </c>
    </row>
    <row r="321" spans="1:11" x14ac:dyDescent="0.35">
      <c r="A321" s="44">
        <v>394</v>
      </c>
      <c r="C321" s="44" t="s">
        <v>555</v>
      </c>
      <c r="D321" s="44" t="s">
        <v>213</v>
      </c>
      <c r="E321" s="44" t="s">
        <v>214</v>
      </c>
      <c r="F321" s="44">
        <v>6</v>
      </c>
      <c r="G321" s="44" t="s">
        <v>215</v>
      </c>
      <c r="H321" s="44">
        <v>1954</v>
      </c>
      <c r="I321" s="44" t="s">
        <v>150</v>
      </c>
      <c r="J321" s="44" t="s">
        <v>216</v>
      </c>
      <c r="K321" s="45">
        <v>165342.45000000004</v>
      </c>
    </row>
    <row r="322" spans="1:11" x14ac:dyDescent="0.35">
      <c r="A322" s="44">
        <v>394</v>
      </c>
      <c r="C322" s="44" t="s">
        <v>555</v>
      </c>
      <c r="D322" s="44" t="s">
        <v>217</v>
      </c>
      <c r="E322" s="44" t="s">
        <v>218</v>
      </c>
      <c r="F322" s="44">
        <v>6</v>
      </c>
      <c r="G322" s="44" t="s">
        <v>219</v>
      </c>
      <c r="H322" s="44">
        <v>1954</v>
      </c>
      <c r="I322" s="44" t="s">
        <v>150</v>
      </c>
      <c r="J322" s="44" t="s">
        <v>216</v>
      </c>
      <c r="K322" s="45">
        <v>140087.49999999997</v>
      </c>
    </row>
    <row r="323" spans="1:11" x14ac:dyDescent="0.35">
      <c r="A323" s="44">
        <v>394</v>
      </c>
      <c r="C323" s="44" t="s">
        <v>555</v>
      </c>
      <c r="D323" s="44" t="s">
        <v>220</v>
      </c>
      <c r="E323" s="44" t="s">
        <v>221</v>
      </c>
      <c r="F323" s="44">
        <v>6</v>
      </c>
      <c r="G323" s="44" t="s">
        <v>222</v>
      </c>
      <c r="H323" s="44">
        <v>1954</v>
      </c>
      <c r="I323" s="44" t="s">
        <v>223</v>
      </c>
      <c r="J323" s="44" t="s">
        <v>224</v>
      </c>
      <c r="K323" s="45">
        <v>29529.500000000011</v>
      </c>
    </row>
    <row r="324" spans="1:11" x14ac:dyDescent="0.35">
      <c r="A324" s="44">
        <v>394</v>
      </c>
      <c r="C324" s="44" t="s">
        <v>555</v>
      </c>
      <c r="D324" s="44" t="s">
        <v>225</v>
      </c>
      <c r="E324" s="44" t="s">
        <v>226</v>
      </c>
      <c r="F324" s="44">
        <v>6</v>
      </c>
      <c r="G324" s="44" t="s">
        <v>227</v>
      </c>
      <c r="H324" s="44">
        <v>1954</v>
      </c>
      <c r="I324" s="44" t="s">
        <v>150</v>
      </c>
      <c r="J324" s="44" t="s">
        <v>216</v>
      </c>
      <c r="K324" s="45">
        <v>54554.500000000007</v>
      </c>
    </row>
    <row r="325" spans="1:11" x14ac:dyDescent="0.35">
      <c r="A325" s="44">
        <v>394</v>
      </c>
      <c r="C325" s="44" t="s">
        <v>555</v>
      </c>
      <c r="D325" s="44" t="s">
        <v>228</v>
      </c>
      <c r="E325" s="44" t="s">
        <v>229</v>
      </c>
      <c r="F325" s="44">
        <v>6</v>
      </c>
      <c r="G325" s="44" t="s">
        <v>230</v>
      </c>
      <c r="H325" s="44">
        <v>1954</v>
      </c>
      <c r="I325" s="44" t="s">
        <v>223</v>
      </c>
      <c r="J325" s="44" t="s">
        <v>224</v>
      </c>
      <c r="K325" s="45">
        <v>30723.190000000006</v>
      </c>
    </row>
    <row r="326" spans="1:11" x14ac:dyDescent="0.35">
      <c r="A326" s="44">
        <v>394</v>
      </c>
      <c r="C326" s="44" t="s">
        <v>555</v>
      </c>
      <c r="D326" s="44" t="s">
        <v>231</v>
      </c>
      <c r="E326" s="44" t="s">
        <v>232</v>
      </c>
      <c r="F326" s="44">
        <v>6</v>
      </c>
      <c r="G326" s="44" t="s">
        <v>233</v>
      </c>
      <c r="H326" s="44">
        <v>1954</v>
      </c>
      <c r="I326" s="44" t="s">
        <v>150</v>
      </c>
      <c r="J326" s="44" t="s">
        <v>216</v>
      </c>
      <c r="K326" s="45">
        <v>202771.04999999996</v>
      </c>
    </row>
    <row r="327" spans="1:11" x14ac:dyDescent="0.35">
      <c r="A327" s="44">
        <v>394</v>
      </c>
      <c r="C327" s="44" t="s">
        <v>555</v>
      </c>
      <c r="D327" s="44" t="s">
        <v>234</v>
      </c>
      <c r="E327" s="44" t="s">
        <v>235</v>
      </c>
      <c r="F327" s="44">
        <v>6</v>
      </c>
      <c r="G327" s="44" t="s">
        <v>236</v>
      </c>
      <c r="H327" s="44">
        <v>1954</v>
      </c>
      <c r="I327" s="44" t="s">
        <v>150</v>
      </c>
      <c r="J327" s="44" t="s">
        <v>216</v>
      </c>
      <c r="K327" s="45">
        <v>146455.41000000006</v>
      </c>
    </row>
    <row r="328" spans="1:11" x14ac:dyDescent="0.35">
      <c r="A328" s="44">
        <v>394</v>
      </c>
      <c r="C328" s="44" t="s">
        <v>555</v>
      </c>
      <c r="D328" s="44" t="s">
        <v>237</v>
      </c>
      <c r="E328" s="44" t="s">
        <v>238</v>
      </c>
      <c r="F328" s="44">
        <v>6</v>
      </c>
      <c r="G328" s="44" t="s">
        <v>239</v>
      </c>
      <c r="H328" s="44">
        <v>1954</v>
      </c>
      <c r="I328" s="44" t="s">
        <v>150</v>
      </c>
      <c r="J328" s="44" t="s">
        <v>216</v>
      </c>
      <c r="K328" s="45">
        <v>119354.33</v>
      </c>
    </row>
    <row r="329" spans="1:11" x14ac:dyDescent="0.35">
      <c r="A329" s="44">
        <v>394</v>
      </c>
      <c r="C329" s="44" t="s">
        <v>555</v>
      </c>
      <c r="D329" s="44" t="s">
        <v>240</v>
      </c>
      <c r="E329" s="44" t="s">
        <v>241</v>
      </c>
      <c r="F329" s="44">
        <v>6</v>
      </c>
      <c r="G329" s="44" t="s">
        <v>242</v>
      </c>
      <c r="H329" s="44">
        <v>1954</v>
      </c>
      <c r="I329" s="44" t="s">
        <v>150</v>
      </c>
      <c r="J329" s="44" t="s">
        <v>216</v>
      </c>
      <c r="K329" s="45">
        <v>173159.35</v>
      </c>
    </row>
    <row r="330" spans="1:11" x14ac:dyDescent="0.35">
      <c r="A330" s="44">
        <v>394</v>
      </c>
      <c r="C330" s="44" t="s">
        <v>555</v>
      </c>
      <c r="D330" s="44" t="s">
        <v>243</v>
      </c>
      <c r="E330" s="44" t="s">
        <v>244</v>
      </c>
      <c r="F330" s="44">
        <v>6</v>
      </c>
      <c r="G330" s="44" t="s">
        <v>245</v>
      </c>
      <c r="H330" s="44">
        <v>1970</v>
      </c>
      <c r="I330" s="44" t="s">
        <v>246</v>
      </c>
      <c r="J330" s="44" t="s">
        <v>247</v>
      </c>
      <c r="K330" s="45">
        <v>137190</v>
      </c>
    </row>
    <row r="331" spans="1:11" x14ac:dyDescent="0.35">
      <c r="A331" s="44">
        <v>394</v>
      </c>
      <c r="C331" s="44" t="s">
        <v>555</v>
      </c>
      <c r="D331" s="44" t="s">
        <v>248</v>
      </c>
      <c r="E331" s="44" t="s">
        <v>249</v>
      </c>
      <c r="F331" s="44">
        <v>22</v>
      </c>
      <c r="G331" s="44" t="s">
        <v>250</v>
      </c>
      <c r="H331" s="44" t="s">
        <v>178</v>
      </c>
      <c r="I331" s="44">
        <v>1300</v>
      </c>
      <c r="J331" s="44" t="s">
        <v>251</v>
      </c>
      <c r="K331" s="45">
        <v>2145462</v>
      </c>
    </row>
    <row r="332" spans="1:11" x14ac:dyDescent="0.35">
      <c r="A332" s="44">
        <v>394</v>
      </c>
      <c r="C332" s="44" t="s">
        <v>555</v>
      </c>
      <c r="D332" s="44" t="s">
        <v>252</v>
      </c>
      <c r="E332" s="44" t="s">
        <v>253</v>
      </c>
      <c r="F332" s="44">
        <v>58</v>
      </c>
      <c r="G332" s="44" t="s">
        <v>254</v>
      </c>
      <c r="H332" s="44" t="s">
        <v>178</v>
      </c>
      <c r="I332" s="44">
        <v>2400</v>
      </c>
      <c r="J332" s="44" t="s">
        <v>255</v>
      </c>
      <c r="K332" s="45">
        <v>1062385.5</v>
      </c>
    </row>
    <row r="333" spans="1:11" x14ac:dyDescent="0.35">
      <c r="A333" s="44">
        <v>394</v>
      </c>
      <c r="C333" s="44" t="s">
        <v>555</v>
      </c>
      <c r="D333" s="44" t="s">
        <v>256</v>
      </c>
      <c r="E333" s="44" t="s">
        <v>257</v>
      </c>
      <c r="F333" s="44">
        <v>22</v>
      </c>
      <c r="G333" s="44" t="s">
        <v>258</v>
      </c>
      <c r="H333" s="44" t="s">
        <v>190</v>
      </c>
      <c r="I333" s="44" t="s">
        <v>150</v>
      </c>
      <c r="J333" s="44" t="s">
        <v>259</v>
      </c>
      <c r="K333" s="45">
        <v>11000</v>
      </c>
    </row>
    <row r="334" spans="1:11" x14ac:dyDescent="0.35">
      <c r="A334" s="44">
        <v>394</v>
      </c>
      <c r="C334" s="44" t="s">
        <v>555</v>
      </c>
      <c r="D334" s="44" t="s">
        <v>260</v>
      </c>
      <c r="E334" s="44" t="s">
        <v>261</v>
      </c>
      <c r="F334" s="44">
        <v>22</v>
      </c>
      <c r="G334" s="44" t="s">
        <v>262</v>
      </c>
      <c r="H334" s="44" t="s">
        <v>190</v>
      </c>
      <c r="I334" s="44" t="s">
        <v>150</v>
      </c>
      <c r="J334" s="44" t="s">
        <v>259</v>
      </c>
      <c r="K334" s="45">
        <v>12000</v>
      </c>
    </row>
    <row r="335" spans="1:11" x14ac:dyDescent="0.35">
      <c r="A335" s="44">
        <v>394</v>
      </c>
      <c r="C335" s="44" t="s">
        <v>555</v>
      </c>
      <c r="D335" s="44" t="s">
        <v>263</v>
      </c>
      <c r="E335" s="44" t="s">
        <v>264</v>
      </c>
      <c r="F335" s="44">
        <v>22</v>
      </c>
      <c r="G335" s="44" t="s">
        <v>265</v>
      </c>
      <c r="H335" s="44" t="s">
        <v>190</v>
      </c>
      <c r="I335" s="44" t="s">
        <v>150</v>
      </c>
      <c r="J335" s="44" t="s">
        <v>259</v>
      </c>
      <c r="K335" s="45">
        <v>11000</v>
      </c>
    </row>
    <row r="336" spans="1:11" x14ac:dyDescent="0.35">
      <c r="A336" s="44">
        <v>394</v>
      </c>
      <c r="C336" s="44" t="s">
        <v>555</v>
      </c>
      <c r="D336" s="44" t="s">
        <v>266</v>
      </c>
      <c r="E336" s="44" t="s">
        <v>267</v>
      </c>
      <c r="F336" s="44">
        <v>22</v>
      </c>
      <c r="G336" s="44" t="s">
        <v>268</v>
      </c>
      <c r="H336" s="44" t="s">
        <v>190</v>
      </c>
      <c r="I336" s="44" t="s">
        <v>150</v>
      </c>
      <c r="J336" s="44" t="s">
        <v>259</v>
      </c>
      <c r="K336" s="45">
        <v>59999.999999999993</v>
      </c>
    </row>
    <row r="337" spans="1:11" x14ac:dyDescent="0.35">
      <c r="A337" s="44">
        <v>394</v>
      </c>
      <c r="C337" s="44" t="s">
        <v>555</v>
      </c>
      <c r="D337" s="44" t="s">
        <v>269</v>
      </c>
      <c r="E337" s="44" t="s">
        <v>270</v>
      </c>
      <c r="F337" s="44">
        <v>22</v>
      </c>
      <c r="G337" s="44" t="s">
        <v>271</v>
      </c>
      <c r="H337" s="44" t="s">
        <v>190</v>
      </c>
      <c r="I337" s="44">
        <v>1800</v>
      </c>
      <c r="J337" s="44" t="s">
        <v>272</v>
      </c>
      <c r="K337" s="45">
        <v>12000</v>
      </c>
    </row>
    <row r="338" spans="1:11" x14ac:dyDescent="0.35">
      <c r="A338" s="44">
        <v>394</v>
      </c>
      <c r="C338" s="44" t="s">
        <v>555</v>
      </c>
      <c r="D338" s="44" t="s">
        <v>276</v>
      </c>
      <c r="E338" s="44" t="s">
        <v>277</v>
      </c>
      <c r="F338" s="44">
        <v>22</v>
      </c>
      <c r="G338" s="44" t="s">
        <v>278</v>
      </c>
      <c r="H338" s="44" t="s">
        <v>190</v>
      </c>
      <c r="I338" s="44" t="s">
        <v>172</v>
      </c>
      <c r="J338" s="44" t="s">
        <v>279</v>
      </c>
      <c r="K338" s="45">
        <v>1250</v>
      </c>
    </row>
    <row r="339" spans="1:11" x14ac:dyDescent="0.35">
      <c r="A339" s="44">
        <v>394</v>
      </c>
      <c r="C339" s="44" t="s">
        <v>555</v>
      </c>
      <c r="D339" s="44" t="s">
        <v>280</v>
      </c>
      <c r="E339" s="44" t="s">
        <v>281</v>
      </c>
      <c r="F339" s="44">
        <v>22</v>
      </c>
      <c r="G339" s="44" t="s">
        <v>282</v>
      </c>
      <c r="H339" s="44" t="s">
        <v>190</v>
      </c>
      <c r="I339" s="44" t="s">
        <v>150</v>
      </c>
      <c r="J339" s="44" t="s">
        <v>259</v>
      </c>
      <c r="K339" s="45">
        <v>20000</v>
      </c>
    </row>
    <row r="340" spans="1:11" x14ac:dyDescent="0.35">
      <c r="A340" s="44">
        <v>394</v>
      </c>
      <c r="C340" s="44" t="s">
        <v>555</v>
      </c>
      <c r="D340" s="44" t="s">
        <v>283</v>
      </c>
      <c r="E340" s="44" t="s">
        <v>284</v>
      </c>
      <c r="F340" s="44">
        <v>22</v>
      </c>
      <c r="G340" s="44" t="s">
        <v>285</v>
      </c>
      <c r="H340" s="44" t="s">
        <v>190</v>
      </c>
      <c r="I340" s="44" t="s">
        <v>150</v>
      </c>
      <c r="J340" s="44" t="s">
        <v>259</v>
      </c>
      <c r="K340" s="45">
        <v>10000</v>
      </c>
    </row>
    <row r="341" spans="1:11" x14ac:dyDescent="0.35">
      <c r="A341" s="44">
        <v>394</v>
      </c>
      <c r="C341" s="44" t="s">
        <v>555</v>
      </c>
      <c r="D341" s="44" t="s">
        <v>286</v>
      </c>
      <c r="E341" s="44" t="s">
        <v>137</v>
      </c>
      <c r="F341" s="44">
        <v>22</v>
      </c>
      <c r="G341" s="44" t="s">
        <v>287</v>
      </c>
      <c r="H341" s="44" t="s">
        <v>190</v>
      </c>
      <c r="I341" s="44">
        <v>1600</v>
      </c>
      <c r="J341" s="44" t="s">
        <v>288</v>
      </c>
      <c r="K341" s="45">
        <v>1000.0000000000001</v>
      </c>
    </row>
    <row r="342" spans="1:11" x14ac:dyDescent="0.35">
      <c r="A342" s="44">
        <v>394</v>
      </c>
      <c r="C342" s="44" t="s">
        <v>555</v>
      </c>
      <c r="D342" s="44" t="s">
        <v>289</v>
      </c>
      <c r="E342" s="44" t="s">
        <v>290</v>
      </c>
      <c r="F342" s="44">
        <v>23</v>
      </c>
      <c r="G342" s="44" t="s">
        <v>291</v>
      </c>
      <c r="H342" s="44" t="s">
        <v>292</v>
      </c>
      <c r="I342" s="44">
        <v>1300</v>
      </c>
      <c r="J342" s="44" t="s">
        <v>293</v>
      </c>
      <c r="K342" s="45">
        <v>203738.04499999998</v>
      </c>
    </row>
    <row r="343" spans="1:11" x14ac:dyDescent="0.35">
      <c r="A343" s="44">
        <v>394</v>
      </c>
      <c r="C343" s="44" t="s">
        <v>555</v>
      </c>
      <c r="D343" s="44" t="s">
        <v>294</v>
      </c>
      <c r="E343" s="44" t="s">
        <v>295</v>
      </c>
      <c r="F343" s="44">
        <v>23</v>
      </c>
      <c r="G343" s="44" t="s">
        <v>296</v>
      </c>
      <c r="H343" s="44" t="s">
        <v>297</v>
      </c>
      <c r="I343" s="44">
        <v>1300</v>
      </c>
      <c r="J343" s="44" t="s">
        <v>298</v>
      </c>
      <c r="K343" s="45">
        <v>47648.413750000022</v>
      </c>
    </row>
    <row r="344" spans="1:11" x14ac:dyDescent="0.35">
      <c r="A344" s="44">
        <v>394</v>
      </c>
      <c r="C344" s="44" t="s">
        <v>555</v>
      </c>
      <c r="D344" s="44" t="s">
        <v>299</v>
      </c>
      <c r="E344" s="44" t="s">
        <v>300</v>
      </c>
      <c r="F344" s="44">
        <v>23</v>
      </c>
      <c r="G344" s="44" t="s">
        <v>301</v>
      </c>
      <c r="H344" s="44" t="s">
        <v>302</v>
      </c>
      <c r="I344" s="44">
        <v>1300</v>
      </c>
      <c r="J344" s="44" t="s">
        <v>303</v>
      </c>
      <c r="K344" s="45">
        <v>9652.3818749999991</v>
      </c>
    </row>
    <row r="345" spans="1:11" x14ac:dyDescent="0.35">
      <c r="A345" s="44">
        <v>394</v>
      </c>
      <c r="C345" s="44" t="s">
        <v>555</v>
      </c>
      <c r="D345" s="44" t="s">
        <v>304</v>
      </c>
      <c r="E345" s="44" t="s">
        <v>305</v>
      </c>
      <c r="F345" s="44">
        <v>23</v>
      </c>
      <c r="G345" s="44" t="s">
        <v>306</v>
      </c>
      <c r="H345" s="44" t="s">
        <v>307</v>
      </c>
      <c r="I345" s="44">
        <v>1300</v>
      </c>
      <c r="J345" s="44" t="s">
        <v>308</v>
      </c>
      <c r="K345" s="45">
        <v>2388</v>
      </c>
    </row>
    <row r="346" spans="1:11" x14ac:dyDescent="0.35">
      <c r="A346" s="44">
        <v>394</v>
      </c>
      <c r="C346" s="44" t="s">
        <v>555</v>
      </c>
      <c r="D346" s="44" t="s">
        <v>309</v>
      </c>
      <c r="E346" s="44" t="s">
        <v>310</v>
      </c>
      <c r="F346" s="44">
        <v>23</v>
      </c>
      <c r="G346" s="44" t="s">
        <v>311</v>
      </c>
      <c r="H346" s="44" t="s">
        <v>312</v>
      </c>
      <c r="I346" s="44">
        <v>1300</v>
      </c>
      <c r="J346" s="44" t="s">
        <v>313</v>
      </c>
      <c r="K346" s="45">
        <v>11583.493687499997</v>
      </c>
    </row>
    <row r="347" spans="1:11" x14ac:dyDescent="0.35">
      <c r="A347" s="44">
        <v>394</v>
      </c>
      <c r="C347" s="44" t="s">
        <v>555</v>
      </c>
      <c r="D347" s="44" t="s">
        <v>314</v>
      </c>
      <c r="E347" s="44" t="s">
        <v>315</v>
      </c>
      <c r="F347" s="44">
        <v>23</v>
      </c>
      <c r="G347" s="44" t="s">
        <v>316</v>
      </c>
      <c r="H347" s="44" t="s">
        <v>27</v>
      </c>
      <c r="I347" s="44">
        <v>1300</v>
      </c>
      <c r="J347" s="44" t="s">
        <v>317</v>
      </c>
      <c r="K347" s="45">
        <v>160392.37499999997</v>
      </c>
    </row>
    <row r="348" spans="1:11" x14ac:dyDescent="0.35">
      <c r="A348" s="44">
        <v>394</v>
      </c>
      <c r="C348" s="44" t="s">
        <v>555</v>
      </c>
      <c r="D348" s="44" t="s">
        <v>318</v>
      </c>
      <c r="E348" s="44" t="s">
        <v>319</v>
      </c>
      <c r="F348" s="44">
        <v>23</v>
      </c>
      <c r="G348" s="44" t="s">
        <v>320</v>
      </c>
      <c r="H348" s="44" t="s">
        <v>321</v>
      </c>
      <c r="I348" s="44">
        <v>1300</v>
      </c>
      <c r="J348" s="44" t="s">
        <v>322</v>
      </c>
      <c r="K348" s="45">
        <v>355791.03564850026</v>
      </c>
    </row>
    <row r="349" spans="1:11" x14ac:dyDescent="0.35">
      <c r="A349" s="44">
        <v>394</v>
      </c>
      <c r="C349" s="44" t="s">
        <v>555</v>
      </c>
      <c r="D349" s="44" t="s">
        <v>323</v>
      </c>
      <c r="E349" s="44" t="s">
        <v>324</v>
      </c>
      <c r="F349" s="44">
        <v>23</v>
      </c>
      <c r="G349" s="44" t="s">
        <v>325</v>
      </c>
      <c r="H349" s="44" t="s">
        <v>326</v>
      </c>
      <c r="I349" s="44">
        <v>1300</v>
      </c>
      <c r="J349" s="44" t="s">
        <v>327</v>
      </c>
      <c r="K349" s="45">
        <v>28158.500000000004</v>
      </c>
    </row>
    <row r="350" spans="1:11" x14ac:dyDescent="0.35">
      <c r="A350" s="44">
        <v>394</v>
      </c>
      <c r="C350" s="44" t="s">
        <v>555</v>
      </c>
      <c r="D350" s="44" t="s">
        <v>522</v>
      </c>
      <c r="E350" s="44" t="s">
        <v>31</v>
      </c>
      <c r="F350" s="44">
        <v>23</v>
      </c>
      <c r="G350" s="44" t="s">
        <v>523</v>
      </c>
      <c r="H350" s="44" t="s">
        <v>524</v>
      </c>
      <c r="I350" s="44">
        <v>1300</v>
      </c>
      <c r="J350" s="44" t="s">
        <v>525</v>
      </c>
      <c r="K350" s="45">
        <v>263364.2797500001</v>
      </c>
    </row>
    <row r="351" spans="1:11" x14ac:dyDescent="0.35">
      <c r="A351" s="44">
        <v>394</v>
      </c>
      <c r="C351" s="44" t="s">
        <v>555</v>
      </c>
      <c r="D351" s="44" t="s">
        <v>328</v>
      </c>
      <c r="E351" s="44" t="s">
        <v>329</v>
      </c>
      <c r="F351" s="44">
        <v>43</v>
      </c>
      <c r="G351" s="44" t="s">
        <v>330</v>
      </c>
      <c r="H351" s="44" t="s">
        <v>31</v>
      </c>
      <c r="I351" s="44">
        <v>2200</v>
      </c>
      <c r="J351" s="44" t="s">
        <v>331</v>
      </c>
      <c r="K351" s="45">
        <v>10000</v>
      </c>
    </row>
    <row r="352" spans="1:11" x14ac:dyDescent="0.35">
      <c r="A352" s="44">
        <v>394</v>
      </c>
      <c r="C352" s="44" t="s">
        <v>555</v>
      </c>
      <c r="D352" s="44" t="s">
        <v>332</v>
      </c>
      <c r="E352" s="44" t="s">
        <v>333</v>
      </c>
      <c r="F352" s="44">
        <v>43</v>
      </c>
      <c r="G352" s="44" t="s">
        <v>334</v>
      </c>
      <c r="H352" s="44" t="s">
        <v>31</v>
      </c>
      <c r="I352" s="44">
        <v>2200</v>
      </c>
      <c r="J352" s="44" t="s">
        <v>331</v>
      </c>
      <c r="K352" s="45">
        <v>7500.0000000000009</v>
      </c>
    </row>
    <row r="353" spans="1:11" x14ac:dyDescent="0.35">
      <c r="A353" s="44">
        <v>394</v>
      </c>
      <c r="C353" s="44" t="s">
        <v>555</v>
      </c>
      <c r="D353" s="44" t="s">
        <v>335</v>
      </c>
      <c r="E353" s="44" t="s">
        <v>336</v>
      </c>
      <c r="F353" s="44">
        <v>43</v>
      </c>
      <c r="G353" s="44" t="s">
        <v>337</v>
      </c>
      <c r="H353" s="44" t="s">
        <v>31</v>
      </c>
      <c r="I353" s="44">
        <v>2200</v>
      </c>
      <c r="J353" s="44" t="s">
        <v>331</v>
      </c>
      <c r="K353" s="45">
        <v>11000</v>
      </c>
    </row>
    <row r="354" spans="1:11" x14ac:dyDescent="0.35">
      <c r="A354" s="44">
        <v>394</v>
      </c>
      <c r="C354" s="44" t="s">
        <v>555</v>
      </c>
      <c r="D354" s="44" t="s">
        <v>338</v>
      </c>
      <c r="E354" s="44" t="s">
        <v>339</v>
      </c>
      <c r="F354" s="44">
        <v>43</v>
      </c>
      <c r="G354" s="44" t="s">
        <v>340</v>
      </c>
      <c r="H354" s="44" t="s">
        <v>31</v>
      </c>
      <c r="I354" s="44">
        <v>2200</v>
      </c>
      <c r="J354" s="44" t="s">
        <v>331</v>
      </c>
      <c r="K354" s="45">
        <v>5000.0000000000027</v>
      </c>
    </row>
    <row r="355" spans="1:11" x14ac:dyDescent="0.35">
      <c r="A355" s="44">
        <v>394</v>
      </c>
      <c r="C355" s="44" t="s">
        <v>555</v>
      </c>
      <c r="D355" s="44" t="s">
        <v>341</v>
      </c>
      <c r="E355" s="44" t="s">
        <v>342</v>
      </c>
      <c r="F355" s="44">
        <v>24</v>
      </c>
      <c r="G355" s="44" t="s">
        <v>343</v>
      </c>
      <c r="H355" s="44" t="s">
        <v>295</v>
      </c>
      <c r="I355" s="44" t="s">
        <v>150</v>
      </c>
      <c r="J355" s="44" t="s">
        <v>344</v>
      </c>
      <c r="K355" s="45">
        <v>500.00000000000017</v>
      </c>
    </row>
    <row r="356" spans="1:11" x14ac:dyDescent="0.35">
      <c r="A356" s="44">
        <v>394</v>
      </c>
      <c r="C356" s="44" t="s">
        <v>555</v>
      </c>
      <c r="D356" s="44" t="s">
        <v>345</v>
      </c>
      <c r="E356" s="44" t="s">
        <v>346</v>
      </c>
      <c r="F356" s="44">
        <v>24</v>
      </c>
      <c r="G356" s="44" t="s">
        <v>347</v>
      </c>
      <c r="H356" s="44" t="s">
        <v>305</v>
      </c>
      <c r="I356" s="44" t="s">
        <v>150</v>
      </c>
      <c r="J356" s="44" t="s">
        <v>348</v>
      </c>
      <c r="K356" s="45">
        <v>8000.0000000000027</v>
      </c>
    </row>
    <row r="357" spans="1:11" x14ac:dyDescent="0.35">
      <c r="A357" s="44">
        <v>394</v>
      </c>
      <c r="C357" s="44" t="s">
        <v>555</v>
      </c>
      <c r="D357" s="44" t="s">
        <v>349</v>
      </c>
      <c r="E357" s="44" t="s">
        <v>350</v>
      </c>
      <c r="F357" s="44">
        <v>25</v>
      </c>
      <c r="G357" s="44" t="s">
        <v>351</v>
      </c>
      <c r="H357" s="44" t="s">
        <v>31</v>
      </c>
      <c r="I357" s="44" t="s">
        <v>150</v>
      </c>
      <c r="J357" s="44" t="s">
        <v>352</v>
      </c>
      <c r="K357" s="45">
        <v>6999.9999999999973</v>
      </c>
    </row>
    <row r="358" spans="1:11" x14ac:dyDescent="0.35">
      <c r="A358" s="44">
        <v>394</v>
      </c>
      <c r="C358" s="44" t="s">
        <v>555</v>
      </c>
      <c r="D358" s="44" t="s">
        <v>353</v>
      </c>
      <c r="E358" s="44" t="s">
        <v>354</v>
      </c>
      <c r="F358" s="44">
        <v>61</v>
      </c>
      <c r="G358" s="44" t="s">
        <v>355</v>
      </c>
      <c r="H358" s="44" t="s">
        <v>31</v>
      </c>
      <c r="I358" s="44">
        <v>2400</v>
      </c>
      <c r="J358" s="44" t="s">
        <v>356</v>
      </c>
      <c r="K358" s="45">
        <v>10000</v>
      </c>
    </row>
    <row r="359" spans="1:11" x14ac:dyDescent="0.35">
      <c r="A359" s="44">
        <v>394</v>
      </c>
      <c r="C359" s="44" t="s">
        <v>555</v>
      </c>
      <c r="D359" s="44" t="s">
        <v>357</v>
      </c>
      <c r="E359" s="44" t="s">
        <v>358</v>
      </c>
      <c r="F359" s="44">
        <v>25</v>
      </c>
      <c r="G359" s="44" t="s">
        <v>359</v>
      </c>
      <c r="H359" s="44" t="s">
        <v>31</v>
      </c>
      <c r="I359" s="44">
        <v>1900</v>
      </c>
      <c r="J359" s="44" t="s">
        <v>360</v>
      </c>
      <c r="K359" s="45">
        <v>1000.0000000000003</v>
      </c>
    </row>
    <row r="360" spans="1:11" x14ac:dyDescent="0.35">
      <c r="A360" s="44">
        <v>394</v>
      </c>
      <c r="C360" s="44" t="s">
        <v>555</v>
      </c>
      <c r="D360" s="44" t="s">
        <v>361</v>
      </c>
      <c r="E360" s="44" t="s">
        <v>362</v>
      </c>
      <c r="F360" s="44">
        <v>25</v>
      </c>
      <c r="G360" s="44" t="s">
        <v>363</v>
      </c>
      <c r="H360" s="44" t="s">
        <v>31</v>
      </c>
      <c r="I360" s="44" t="s">
        <v>150</v>
      </c>
      <c r="J360" s="44" t="s">
        <v>352</v>
      </c>
      <c r="K360" s="45">
        <v>11823</v>
      </c>
    </row>
    <row r="361" spans="1:11" x14ac:dyDescent="0.35">
      <c r="A361" s="44">
        <v>394</v>
      </c>
      <c r="C361" s="44" t="s">
        <v>555</v>
      </c>
      <c r="D361" s="44" t="s">
        <v>364</v>
      </c>
      <c r="E361" s="44" t="s">
        <v>365</v>
      </c>
      <c r="F361" s="44">
        <v>25</v>
      </c>
      <c r="G361" s="44" t="s">
        <v>366</v>
      </c>
      <c r="H361" s="44" t="s">
        <v>31</v>
      </c>
      <c r="I361" s="44" t="s">
        <v>150</v>
      </c>
      <c r="J361" s="44" t="s">
        <v>352</v>
      </c>
      <c r="K361" s="45">
        <v>750.00000000000011</v>
      </c>
    </row>
    <row r="362" spans="1:11" x14ac:dyDescent="0.35">
      <c r="A362" s="44">
        <v>394</v>
      </c>
      <c r="C362" s="44" t="s">
        <v>555</v>
      </c>
      <c r="D362" s="44" t="s">
        <v>367</v>
      </c>
      <c r="E362" s="44" t="s">
        <v>368</v>
      </c>
      <c r="F362" s="44">
        <v>25</v>
      </c>
      <c r="G362" s="44" t="s">
        <v>369</v>
      </c>
      <c r="H362" s="44" t="s">
        <v>31</v>
      </c>
      <c r="I362" s="44">
        <v>1900</v>
      </c>
      <c r="J362" s="44" t="s">
        <v>360</v>
      </c>
      <c r="K362" s="45">
        <v>3600</v>
      </c>
    </row>
    <row r="363" spans="1:11" x14ac:dyDescent="0.35">
      <c r="A363" s="44">
        <v>394</v>
      </c>
      <c r="C363" s="44" t="s">
        <v>555</v>
      </c>
      <c r="D363" s="44" t="s">
        <v>370</v>
      </c>
      <c r="E363" s="44" t="s">
        <v>371</v>
      </c>
      <c r="F363" s="44">
        <v>25</v>
      </c>
      <c r="G363" s="44" t="s">
        <v>372</v>
      </c>
      <c r="H363" s="44" t="s">
        <v>31</v>
      </c>
      <c r="I363" s="44" t="s">
        <v>150</v>
      </c>
      <c r="J363" s="44" t="s">
        <v>352</v>
      </c>
      <c r="K363" s="45">
        <v>2000.0000000000002</v>
      </c>
    </row>
    <row r="364" spans="1:11" x14ac:dyDescent="0.35">
      <c r="A364" s="44">
        <v>394</v>
      </c>
      <c r="C364" s="44" t="s">
        <v>555</v>
      </c>
      <c r="D364" s="44" t="s">
        <v>373</v>
      </c>
      <c r="E364" s="44" t="s">
        <v>374</v>
      </c>
      <c r="F364" s="44">
        <v>25</v>
      </c>
      <c r="G364" s="44" t="s">
        <v>375</v>
      </c>
      <c r="H364" s="44" t="s">
        <v>31</v>
      </c>
      <c r="I364" s="44" t="s">
        <v>27</v>
      </c>
      <c r="J364" s="44" t="s">
        <v>376</v>
      </c>
      <c r="K364" s="45">
        <v>3000</v>
      </c>
    </row>
    <row r="365" spans="1:11" x14ac:dyDescent="0.35">
      <c r="A365" s="44">
        <v>394</v>
      </c>
      <c r="C365" s="44" t="s">
        <v>555</v>
      </c>
      <c r="D365" s="44" t="s">
        <v>377</v>
      </c>
      <c r="E365" s="44" t="s">
        <v>378</v>
      </c>
      <c r="F365" s="44">
        <v>25</v>
      </c>
      <c r="G365" s="44" t="s">
        <v>135</v>
      </c>
      <c r="H365" s="44" t="s">
        <v>31</v>
      </c>
      <c r="I365" s="44" t="s">
        <v>137</v>
      </c>
      <c r="J365" s="44" t="s">
        <v>379</v>
      </c>
      <c r="K365" s="45">
        <v>1200</v>
      </c>
    </row>
    <row r="366" spans="1:11" x14ac:dyDescent="0.35">
      <c r="A366" s="44">
        <v>394</v>
      </c>
      <c r="C366" s="44" t="s">
        <v>555</v>
      </c>
      <c r="D366" s="44" t="s">
        <v>556</v>
      </c>
      <c r="E366" s="44" t="s">
        <v>557</v>
      </c>
      <c r="F366" s="44">
        <v>25</v>
      </c>
      <c r="G366" s="44" t="s">
        <v>558</v>
      </c>
      <c r="H366" s="44" t="s">
        <v>31</v>
      </c>
      <c r="I366" s="44" t="s">
        <v>31</v>
      </c>
      <c r="J366" s="44" t="s">
        <v>559</v>
      </c>
      <c r="K366" s="45">
        <v>900</v>
      </c>
    </row>
    <row r="367" spans="1:11" x14ac:dyDescent="0.35">
      <c r="A367" s="44">
        <v>394</v>
      </c>
      <c r="C367" s="44" t="s">
        <v>555</v>
      </c>
      <c r="D367" s="44" t="s">
        <v>380</v>
      </c>
      <c r="E367" s="44" t="s">
        <v>381</v>
      </c>
      <c r="F367" s="44">
        <v>25</v>
      </c>
      <c r="G367" s="44" t="s">
        <v>382</v>
      </c>
      <c r="H367" s="44" t="s">
        <v>31</v>
      </c>
      <c r="I367" s="44">
        <v>1100</v>
      </c>
      <c r="J367" s="44" t="s">
        <v>383</v>
      </c>
      <c r="K367" s="45">
        <v>1000.0000000000001</v>
      </c>
    </row>
    <row r="368" spans="1:11" x14ac:dyDescent="0.35">
      <c r="A368" s="44">
        <v>394</v>
      </c>
      <c r="C368" s="44" t="s">
        <v>555</v>
      </c>
      <c r="D368" s="44" t="s">
        <v>384</v>
      </c>
      <c r="E368" s="44" t="s">
        <v>385</v>
      </c>
      <c r="F368" s="44">
        <v>25</v>
      </c>
      <c r="G368" s="44" t="s">
        <v>386</v>
      </c>
      <c r="H368" s="44" t="s">
        <v>31</v>
      </c>
      <c r="I368" s="44">
        <v>1300</v>
      </c>
      <c r="J368" s="44" t="s">
        <v>387</v>
      </c>
      <c r="K368" s="45">
        <v>2000.0000000000002</v>
      </c>
    </row>
    <row r="369" spans="1:11" x14ac:dyDescent="0.35">
      <c r="A369" s="44">
        <v>394</v>
      </c>
      <c r="C369" s="44" t="s">
        <v>555</v>
      </c>
      <c r="D369" s="44" t="s">
        <v>388</v>
      </c>
      <c r="E369" s="44" t="s">
        <v>389</v>
      </c>
      <c r="F369" s="44">
        <v>25</v>
      </c>
      <c r="G369" s="44" t="s">
        <v>390</v>
      </c>
      <c r="H369" s="44" t="s">
        <v>31</v>
      </c>
      <c r="I369" s="44">
        <v>1300</v>
      </c>
      <c r="J369" s="44" t="s">
        <v>387</v>
      </c>
      <c r="K369" s="45">
        <v>5000.0000000000027</v>
      </c>
    </row>
    <row r="370" spans="1:11" x14ac:dyDescent="0.35">
      <c r="A370" s="44">
        <v>394</v>
      </c>
      <c r="C370" s="44" t="s">
        <v>555</v>
      </c>
      <c r="D370" s="44" t="s">
        <v>391</v>
      </c>
      <c r="E370" s="44" t="s">
        <v>392</v>
      </c>
      <c r="F370" s="44">
        <v>25</v>
      </c>
      <c r="G370" s="44" t="s">
        <v>393</v>
      </c>
      <c r="H370" s="44" t="s">
        <v>31</v>
      </c>
      <c r="I370" s="44">
        <v>1500</v>
      </c>
      <c r="J370" s="44" t="s">
        <v>394</v>
      </c>
      <c r="K370" s="45">
        <v>600.00000000000011</v>
      </c>
    </row>
    <row r="371" spans="1:11" x14ac:dyDescent="0.35">
      <c r="A371" s="44">
        <v>394</v>
      </c>
      <c r="C371" s="44" t="s">
        <v>555</v>
      </c>
      <c r="D371" s="44" t="s">
        <v>395</v>
      </c>
      <c r="E371" s="44" t="s">
        <v>396</v>
      </c>
      <c r="F371" s="44">
        <v>25</v>
      </c>
      <c r="G371" s="44" t="s">
        <v>397</v>
      </c>
      <c r="H371" s="44" t="s">
        <v>31</v>
      </c>
      <c r="I371" s="44">
        <v>1700</v>
      </c>
      <c r="J371" s="44" t="s">
        <v>398</v>
      </c>
      <c r="K371" s="45">
        <v>3000</v>
      </c>
    </row>
    <row r="372" spans="1:11" x14ac:dyDescent="0.35">
      <c r="A372" s="44">
        <v>394</v>
      </c>
      <c r="C372" s="44" t="s">
        <v>555</v>
      </c>
      <c r="D372" s="44" t="s">
        <v>399</v>
      </c>
      <c r="E372" s="44" t="s">
        <v>70</v>
      </c>
      <c r="F372" s="44">
        <v>25</v>
      </c>
      <c r="G372" s="44" t="s">
        <v>400</v>
      </c>
      <c r="H372" s="44" t="s">
        <v>31</v>
      </c>
      <c r="I372" s="44">
        <v>1900</v>
      </c>
      <c r="J372" s="44" t="s">
        <v>360</v>
      </c>
      <c r="K372" s="45">
        <v>2000.0000000000002</v>
      </c>
    </row>
    <row r="373" spans="1:11" x14ac:dyDescent="0.35">
      <c r="A373" s="44">
        <v>394</v>
      </c>
      <c r="C373" s="44" t="s">
        <v>555</v>
      </c>
      <c r="D373" s="44" t="s">
        <v>401</v>
      </c>
      <c r="E373" s="44" t="s">
        <v>402</v>
      </c>
      <c r="F373" s="44">
        <v>25</v>
      </c>
      <c r="G373" s="44" t="s">
        <v>403</v>
      </c>
      <c r="H373" s="44" t="s">
        <v>31</v>
      </c>
      <c r="I373" s="44">
        <v>1900</v>
      </c>
      <c r="J373" s="44" t="s">
        <v>360</v>
      </c>
      <c r="K373" s="45">
        <v>29500.000000000015</v>
      </c>
    </row>
    <row r="374" spans="1:11" x14ac:dyDescent="0.35">
      <c r="A374" s="44">
        <v>394</v>
      </c>
      <c r="C374" s="44" t="s">
        <v>555</v>
      </c>
      <c r="D374" s="44" t="s">
        <v>404</v>
      </c>
      <c r="E374" s="44" t="s">
        <v>405</v>
      </c>
      <c r="F374" s="44">
        <v>25</v>
      </c>
      <c r="G374" s="44" t="s">
        <v>406</v>
      </c>
      <c r="H374" s="44" t="s">
        <v>31</v>
      </c>
      <c r="I374" s="44">
        <v>1900</v>
      </c>
      <c r="J374" s="44" t="s">
        <v>360</v>
      </c>
      <c r="K374" s="45">
        <v>1000</v>
      </c>
    </row>
    <row r="375" spans="1:11" x14ac:dyDescent="0.35">
      <c r="A375" s="44">
        <v>394</v>
      </c>
      <c r="C375" s="44" t="s">
        <v>555</v>
      </c>
      <c r="D375" s="44" t="s">
        <v>407</v>
      </c>
      <c r="E375" s="44" t="s">
        <v>408</v>
      </c>
      <c r="F375" s="44">
        <v>25</v>
      </c>
      <c r="G375" s="44" t="s">
        <v>409</v>
      </c>
      <c r="H375" s="44" t="s">
        <v>31</v>
      </c>
      <c r="I375" s="44">
        <v>1900</v>
      </c>
      <c r="J375" s="44" t="s">
        <v>360</v>
      </c>
      <c r="K375" s="45">
        <v>1200</v>
      </c>
    </row>
    <row r="376" spans="1:11" x14ac:dyDescent="0.35">
      <c r="A376" s="44">
        <v>394</v>
      </c>
      <c r="C376" s="44" t="s">
        <v>555</v>
      </c>
      <c r="D376" s="44" t="s">
        <v>410</v>
      </c>
      <c r="E376" s="44" t="s">
        <v>411</v>
      </c>
      <c r="F376" s="44">
        <v>25</v>
      </c>
      <c r="G376" s="44" t="s">
        <v>412</v>
      </c>
      <c r="H376" s="44" t="s">
        <v>31</v>
      </c>
      <c r="I376" s="44">
        <v>1800</v>
      </c>
      <c r="J376" s="44" t="s">
        <v>413</v>
      </c>
      <c r="K376" s="45">
        <v>18000</v>
      </c>
    </row>
    <row r="377" spans="1:11" x14ac:dyDescent="0.35">
      <c r="A377" s="44">
        <v>394</v>
      </c>
      <c r="C377" s="44" t="s">
        <v>555</v>
      </c>
      <c r="D377" s="44" t="s">
        <v>414</v>
      </c>
      <c r="E377" s="44" t="s">
        <v>415</v>
      </c>
      <c r="F377" s="44">
        <v>51</v>
      </c>
      <c r="G377" s="44" t="s">
        <v>416</v>
      </c>
      <c r="H377" s="44" t="s">
        <v>417</v>
      </c>
      <c r="I377" s="44">
        <v>2300</v>
      </c>
      <c r="J377" s="44" t="s">
        <v>418</v>
      </c>
      <c r="K377" s="45">
        <v>162035.09999999998</v>
      </c>
    </row>
    <row r="378" spans="1:11" x14ac:dyDescent="0.35">
      <c r="A378" s="44">
        <v>394</v>
      </c>
      <c r="C378" s="44" t="s">
        <v>555</v>
      </c>
      <c r="D378" s="44" t="s">
        <v>419</v>
      </c>
      <c r="E378" s="44" t="s">
        <v>420</v>
      </c>
      <c r="F378" s="44">
        <v>24</v>
      </c>
      <c r="G378" s="44" t="s">
        <v>421</v>
      </c>
      <c r="H378" s="44" t="s">
        <v>417</v>
      </c>
      <c r="I378" s="44">
        <v>1700</v>
      </c>
      <c r="J378" s="44" t="s">
        <v>422</v>
      </c>
      <c r="K378" s="45">
        <v>197092.34999999995</v>
      </c>
    </row>
    <row r="379" spans="1:11" x14ac:dyDescent="0.35">
      <c r="A379" s="44">
        <v>394</v>
      </c>
      <c r="C379" s="44" t="s">
        <v>555</v>
      </c>
      <c r="D379" s="44" t="s">
        <v>423</v>
      </c>
      <c r="E379" s="44" t="s">
        <v>424</v>
      </c>
      <c r="F379" s="44">
        <v>77</v>
      </c>
      <c r="G379" s="44" t="s">
        <v>425</v>
      </c>
      <c r="H379" s="44" t="s">
        <v>417</v>
      </c>
      <c r="I379" s="44">
        <v>2600</v>
      </c>
      <c r="J379" s="44" t="s">
        <v>426</v>
      </c>
      <c r="K379" s="45">
        <v>386153.95000000013</v>
      </c>
    </row>
    <row r="380" spans="1:11" x14ac:dyDescent="0.35">
      <c r="A380" s="44">
        <v>394</v>
      </c>
      <c r="C380" s="44" t="s">
        <v>555</v>
      </c>
      <c r="D380" s="44" t="s">
        <v>427</v>
      </c>
      <c r="E380" s="44" t="s">
        <v>428</v>
      </c>
      <c r="F380" s="44">
        <v>86</v>
      </c>
      <c r="G380" s="44" t="s">
        <v>429</v>
      </c>
      <c r="H380" s="44" t="s">
        <v>417</v>
      </c>
      <c r="I380" s="44">
        <v>2700</v>
      </c>
      <c r="J380" s="44" t="s">
        <v>430</v>
      </c>
      <c r="K380" s="45">
        <v>93975</v>
      </c>
    </row>
    <row r="381" spans="1:11" x14ac:dyDescent="0.35">
      <c r="A381" s="44">
        <v>394</v>
      </c>
      <c r="C381" s="44" t="s">
        <v>555</v>
      </c>
      <c r="D381" s="44" t="s">
        <v>431</v>
      </c>
      <c r="E381" s="44" t="s">
        <v>432</v>
      </c>
      <c r="F381" s="44">
        <v>113</v>
      </c>
      <c r="G381" s="44" t="s">
        <v>433</v>
      </c>
      <c r="H381" s="44" t="s">
        <v>417</v>
      </c>
      <c r="I381" s="44">
        <v>3100</v>
      </c>
      <c r="J381" s="44" t="s">
        <v>434</v>
      </c>
      <c r="K381" s="45">
        <v>3976.7000000000012</v>
      </c>
    </row>
    <row r="382" spans="1:11" x14ac:dyDescent="0.35">
      <c r="A382" s="44">
        <v>394</v>
      </c>
      <c r="C382" s="44" t="s">
        <v>555</v>
      </c>
      <c r="D382" s="44" t="s">
        <v>435</v>
      </c>
      <c r="E382" s="44" t="s">
        <v>436</v>
      </c>
      <c r="F382" s="44">
        <v>33</v>
      </c>
      <c r="G382" s="44" t="s">
        <v>437</v>
      </c>
      <c r="H382" s="44" t="s">
        <v>417</v>
      </c>
      <c r="I382" s="44">
        <v>2134</v>
      </c>
      <c r="J382" s="44" t="s">
        <v>438</v>
      </c>
      <c r="K382" s="45">
        <v>18743</v>
      </c>
    </row>
    <row r="383" spans="1:11" x14ac:dyDescent="0.35">
      <c r="A383" s="44">
        <v>394</v>
      </c>
      <c r="C383" s="44" t="s">
        <v>555</v>
      </c>
      <c r="D383" s="44" t="s">
        <v>529</v>
      </c>
      <c r="E383" s="44" t="s">
        <v>530</v>
      </c>
      <c r="F383" s="44">
        <v>42</v>
      </c>
      <c r="G383" s="44" t="s">
        <v>531</v>
      </c>
      <c r="H383" s="44" t="s">
        <v>446</v>
      </c>
      <c r="I383" s="44">
        <v>2200</v>
      </c>
      <c r="J383" s="44" t="s">
        <v>532</v>
      </c>
      <c r="K383" s="45">
        <v>28420.000000000015</v>
      </c>
    </row>
    <row r="384" spans="1:11" x14ac:dyDescent="0.35">
      <c r="A384" s="44">
        <v>394</v>
      </c>
      <c r="C384" s="44" t="s">
        <v>555</v>
      </c>
      <c r="D384" s="44" t="s">
        <v>439</v>
      </c>
      <c r="E384" s="44" t="s">
        <v>440</v>
      </c>
      <c r="F384" s="44">
        <v>42</v>
      </c>
      <c r="G384" s="44" t="s">
        <v>441</v>
      </c>
      <c r="H384" s="44" t="s">
        <v>261</v>
      </c>
      <c r="I384" s="44">
        <v>2200</v>
      </c>
      <c r="J384" s="44" t="s">
        <v>442</v>
      </c>
      <c r="K384" s="45">
        <v>4500</v>
      </c>
    </row>
    <row r="385" spans="1:11" x14ac:dyDescent="0.35">
      <c r="A385" s="44">
        <v>394</v>
      </c>
      <c r="C385" s="44" t="s">
        <v>555</v>
      </c>
      <c r="D385" s="44" t="s">
        <v>443</v>
      </c>
      <c r="E385" s="44" t="s">
        <v>444</v>
      </c>
      <c r="F385" s="44">
        <v>24</v>
      </c>
      <c r="G385" s="44" t="s">
        <v>445</v>
      </c>
      <c r="H385" s="44" t="s">
        <v>446</v>
      </c>
      <c r="I385" s="44" t="s">
        <v>150</v>
      </c>
      <c r="J385" s="44" t="s">
        <v>447</v>
      </c>
      <c r="K385" s="45">
        <v>15000.000000000002</v>
      </c>
    </row>
    <row r="386" spans="1:11" x14ac:dyDescent="0.35">
      <c r="A386" s="44">
        <v>394</v>
      </c>
      <c r="C386" s="44" t="s">
        <v>555</v>
      </c>
      <c r="D386" s="44" t="s">
        <v>448</v>
      </c>
      <c r="E386" s="44" t="s">
        <v>449</v>
      </c>
      <c r="F386" s="44">
        <v>72</v>
      </c>
      <c r="G386" s="44" t="s">
        <v>450</v>
      </c>
      <c r="H386" s="44" t="s">
        <v>389</v>
      </c>
      <c r="I386" s="44">
        <v>2500</v>
      </c>
      <c r="J386" s="44" t="s">
        <v>451</v>
      </c>
      <c r="K386" s="45">
        <v>870333.25065000018</v>
      </c>
    </row>
    <row r="387" spans="1:11" x14ac:dyDescent="0.35">
      <c r="A387" s="44">
        <v>394</v>
      </c>
      <c r="C387" s="44" t="s">
        <v>555</v>
      </c>
      <c r="D387" s="44" t="s">
        <v>452</v>
      </c>
      <c r="E387" s="44" t="s">
        <v>453</v>
      </c>
      <c r="F387" s="44">
        <v>27</v>
      </c>
      <c r="G387" s="44" t="s">
        <v>454</v>
      </c>
      <c r="H387" s="44" t="s">
        <v>389</v>
      </c>
      <c r="I387" s="44">
        <v>1600</v>
      </c>
      <c r="J387" s="44" t="s">
        <v>455</v>
      </c>
      <c r="K387" s="45">
        <v>74251.875</v>
      </c>
    </row>
    <row r="388" spans="1:11" x14ac:dyDescent="0.35">
      <c r="A388" s="44">
        <v>394</v>
      </c>
      <c r="C388" s="44" t="s">
        <v>555</v>
      </c>
      <c r="D388" s="44" t="s">
        <v>456</v>
      </c>
      <c r="E388" s="44" t="s">
        <v>457</v>
      </c>
      <c r="F388" s="44">
        <v>27</v>
      </c>
      <c r="G388" s="44" t="s">
        <v>458</v>
      </c>
      <c r="H388" s="44" t="s">
        <v>389</v>
      </c>
      <c r="I388" s="44">
        <v>1600</v>
      </c>
      <c r="J388" s="44" t="s">
        <v>455</v>
      </c>
      <c r="K388" s="45">
        <v>44458.57909889162</v>
      </c>
    </row>
    <row r="389" spans="1:11" x14ac:dyDescent="0.35">
      <c r="A389" s="44">
        <v>394</v>
      </c>
      <c r="C389" s="44" t="s">
        <v>555</v>
      </c>
      <c r="D389" s="44" t="s">
        <v>459</v>
      </c>
      <c r="E389" s="44" t="s">
        <v>460</v>
      </c>
      <c r="F389" s="44">
        <v>27</v>
      </c>
      <c r="G389" s="44" t="s">
        <v>461</v>
      </c>
      <c r="H389" s="44" t="s">
        <v>389</v>
      </c>
      <c r="I389" s="44">
        <v>1600</v>
      </c>
      <c r="J389" s="44" t="s">
        <v>455</v>
      </c>
      <c r="K389" s="45">
        <v>37136.173888009209</v>
      </c>
    </row>
    <row r="390" spans="1:11" x14ac:dyDescent="0.35">
      <c r="A390" s="44">
        <v>394</v>
      </c>
      <c r="C390" s="44" t="s">
        <v>555</v>
      </c>
      <c r="D390" s="44" t="s">
        <v>462</v>
      </c>
      <c r="E390" s="44" t="s">
        <v>463</v>
      </c>
      <c r="F390" s="44">
        <v>27</v>
      </c>
      <c r="G390" s="44" t="s">
        <v>464</v>
      </c>
      <c r="H390" s="44" t="s">
        <v>389</v>
      </c>
      <c r="I390" s="44">
        <v>1600</v>
      </c>
      <c r="J390" s="44" t="s">
        <v>455</v>
      </c>
      <c r="K390" s="45">
        <v>11504.0625</v>
      </c>
    </row>
    <row r="391" spans="1:11" x14ac:dyDescent="0.35">
      <c r="A391" s="44">
        <v>394</v>
      </c>
      <c r="C391" s="44" t="s">
        <v>555</v>
      </c>
      <c r="D391" s="44" t="s">
        <v>465</v>
      </c>
      <c r="E391" s="44" t="s">
        <v>466</v>
      </c>
      <c r="F391" s="44">
        <v>27</v>
      </c>
      <c r="G391" s="44" t="s">
        <v>467</v>
      </c>
      <c r="H391" s="44" t="s">
        <v>389</v>
      </c>
      <c r="I391" s="44">
        <v>1600</v>
      </c>
      <c r="J391" s="44" t="s">
        <v>455</v>
      </c>
      <c r="K391" s="45">
        <v>21914.927306751113</v>
      </c>
    </row>
    <row r="392" spans="1:11" x14ac:dyDescent="0.35">
      <c r="A392" s="44">
        <v>394</v>
      </c>
      <c r="C392" s="44" t="s">
        <v>555</v>
      </c>
      <c r="D392" s="44" t="s">
        <v>468</v>
      </c>
      <c r="E392" s="44" t="s">
        <v>469</v>
      </c>
      <c r="F392" s="44">
        <v>24</v>
      </c>
      <c r="G392" s="44" t="s">
        <v>470</v>
      </c>
      <c r="H392" s="44" t="s">
        <v>471</v>
      </c>
      <c r="I392" s="44" t="s">
        <v>150</v>
      </c>
      <c r="J392" s="44" t="s">
        <v>472</v>
      </c>
      <c r="K392" s="45">
        <v>10309</v>
      </c>
    </row>
    <row r="393" spans="1:11" x14ac:dyDescent="0.35">
      <c r="A393" s="44">
        <v>394</v>
      </c>
      <c r="C393" s="44" t="s">
        <v>555</v>
      </c>
      <c r="D393" s="44" t="s">
        <v>473</v>
      </c>
      <c r="E393" s="44" t="s">
        <v>474</v>
      </c>
      <c r="F393" s="44">
        <v>79</v>
      </c>
      <c r="G393" s="44" t="s">
        <v>475</v>
      </c>
      <c r="H393" s="44" t="s">
        <v>476</v>
      </c>
      <c r="I393" s="44">
        <v>2600</v>
      </c>
      <c r="J393" s="44" t="s">
        <v>477</v>
      </c>
      <c r="K393" s="45">
        <v>5000</v>
      </c>
    </row>
    <row r="394" spans="1:11" x14ac:dyDescent="0.35">
      <c r="A394" s="44">
        <v>394</v>
      </c>
      <c r="C394" s="44" t="s">
        <v>555</v>
      </c>
      <c r="D394" s="44" t="s">
        <v>478</v>
      </c>
      <c r="E394" s="44" t="s">
        <v>479</v>
      </c>
      <c r="F394" s="44">
        <v>87</v>
      </c>
      <c r="G394" s="44" t="s">
        <v>480</v>
      </c>
      <c r="H394" s="44" t="s">
        <v>481</v>
      </c>
      <c r="I394" s="44">
        <v>2700</v>
      </c>
      <c r="J394" s="44" t="s">
        <v>482</v>
      </c>
      <c r="K394" s="45">
        <v>500.00000000000006</v>
      </c>
    </row>
    <row r="395" spans="1:11" x14ac:dyDescent="0.35">
      <c r="A395" s="44">
        <v>0</v>
      </c>
      <c r="C395" s="44" t="s">
        <v>533</v>
      </c>
      <c r="D395" s="44" t="s">
        <v>560</v>
      </c>
      <c r="E395" s="44" t="s">
        <v>561</v>
      </c>
      <c r="F395" s="44">
        <v>69</v>
      </c>
      <c r="G395" s="44" t="s">
        <v>562</v>
      </c>
      <c r="H395" s="44" t="s">
        <v>417</v>
      </c>
      <c r="I395" s="44">
        <v>2500</v>
      </c>
      <c r="J395" s="44" t="s">
        <v>563</v>
      </c>
      <c r="K395" s="45">
        <v>3937.5</v>
      </c>
    </row>
    <row r="396" spans="1:11" x14ac:dyDescent="0.35">
      <c r="A396" s="44">
        <v>394</v>
      </c>
      <c r="C396" s="44" t="s">
        <v>555</v>
      </c>
      <c r="D396" s="44" t="s">
        <v>552</v>
      </c>
      <c r="E396" s="44" t="s">
        <v>553</v>
      </c>
      <c r="F396" s="44">
        <v>79</v>
      </c>
      <c r="G396" s="44" t="s">
        <v>554</v>
      </c>
      <c r="H396" s="44" t="s">
        <v>476</v>
      </c>
      <c r="I396" s="44">
        <v>2600</v>
      </c>
      <c r="J396" s="44" t="s">
        <v>477</v>
      </c>
      <c r="K396" s="45">
        <v>500.00000000000017</v>
      </c>
    </row>
    <row r="397" spans="1:11" x14ac:dyDescent="0.35">
      <c r="A397" s="44">
        <v>394</v>
      </c>
      <c r="C397" s="44" t="s">
        <v>555</v>
      </c>
      <c r="D397" s="44" t="s">
        <v>487</v>
      </c>
      <c r="E397" s="44" t="s">
        <v>488</v>
      </c>
      <c r="F397" s="44">
        <v>25</v>
      </c>
      <c r="G397" s="44" t="s">
        <v>464</v>
      </c>
      <c r="H397" s="44" t="s">
        <v>31</v>
      </c>
      <c r="I397" s="44">
        <v>1600</v>
      </c>
      <c r="J397" s="44" t="s">
        <v>489</v>
      </c>
      <c r="K397" s="45">
        <v>400</v>
      </c>
    </row>
    <row r="398" spans="1:11" x14ac:dyDescent="0.35">
      <c r="A398" s="44">
        <v>394</v>
      </c>
      <c r="C398" s="44" t="s">
        <v>555</v>
      </c>
      <c r="D398" s="44" t="s">
        <v>490</v>
      </c>
      <c r="E398" s="44" t="s">
        <v>491</v>
      </c>
      <c r="F398" s="44">
        <v>24</v>
      </c>
      <c r="G398" s="44" t="s">
        <v>458</v>
      </c>
      <c r="H398" s="44" t="s">
        <v>295</v>
      </c>
      <c r="I398" s="44">
        <v>1600</v>
      </c>
      <c r="J398" s="44" t="s">
        <v>492</v>
      </c>
      <c r="K398" s="45">
        <v>4000.0000000000005</v>
      </c>
    </row>
    <row r="399" spans="1:11" x14ac:dyDescent="0.35">
      <c r="A399" s="44">
        <v>394</v>
      </c>
      <c r="C399" s="44" t="s">
        <v>555</v>
      </c>
      <c r="D399" s="44" t="s">
        <v>496</v>
      </c>
      <c r="E399" s="44" t="s">
        <v>497</v>
      </c>
      <c r="F399" s="44">
        <v>69</v>
      </c>
      <c r="G399" s="44" t="s">
        <v>498</v>
      </c>
      <c r="H399" s="44" t="s">
        <v>499</v>
      </c>
      <c r="I399" s="44">
        <v>2500</v>
      </c>
      <c r="J399" s="44" t="s">
        <v>500</v>
      </c>
      <c r="K399" s="45">
        <v>1392.3000000000002</v>
      </c>
    </row>
    <row r="400" spans="1:11" x14ac:dyDescent="0.35">
      <c r="A400" s="44">
        <v>394</v>
      </c>
      <c r="C400" s="44" t="s">
        <v>555</v>
      </c>
      <c r="D400" s="44" t="s">
        <v>501</v>
      </c>
      <c r="E400" s="44" t="s">
        <v>502</v>
      </c>
      <c r="F400" s="44">
        <v>54</v>
      </c>
      <c r="G400" s="44" t="s">
        <v>503</v>
      </c>
      <c r="H400" s="44" t="s">
        <v>389</v>
      </c>
      <c r="I400" s="44">
        <v>2300</v>
      </c>
      <c r="J400" s="44" t="s">
        <v>504</v>
      </c>
      <c r="K400" s="45">
        <v>1365</v>
      </c>
    </row>
    <row r="401" spans="1:11" x14ac:dyDescent="0.35">
      <c r="A401" s="44">
        <v>0</v>
      </c>
      <c r="C401" s="44" t="s">
        <v>542</v>
      </c>
      <c r="D401" s="44" t="s">
        <v>560</v>
      </c>
      <c r="E401" s="44" t="s">
        <v>561</v>
      </c>
      <c r="F401" s="44">
        <v>69</v>
      </c>
      <c r="G401" s="44" t="s">
        <v>562</v>
      </c>
      <c r="H401" s="44" t="s">
        <v>417</v>
      </c>
      <c r="I401" s="44">
        <v>2500</v>
      </c>
      <c r="J401" s="44" t="s">
        <v>563</v>
      </c>
      <c r="K401" s="45">
        <v>1689.9999999999993</v>
      </c>
    </row>
    <row r="402" spans="1:11" x14ac:dyDescent="0.35">
      <c r="A402" s="44">
        <v>394</v>
      </c>
      <c r="C402" s="44" t="s">
        <v>555</v>
      </c>
      <c r="D402" s="44" t="s">
        <v>505</v>
      </c>
      <c r="E402" s="44" t="s">
        <v>506</v>
      </c>
      <c r="F402" s="44">
        <v>88</v>
      </c>
      <c r="G402" s="44" t="s">
        <v>507</v>
      </c>
      <c r="H402" s="44" t="s">
        <v>508</v>
      </c>
      <c r="I402" s="44">
        <v>2700</v>
      </c>
      <c r="J402" s="44" t="s">
        <v>509</v>
      </c>
      <c r="K402" s="45">
        <v>1800</v>
      </c>
    </row>
    <row r="403" spans="1:11" x14ac:dyDescent="0.35">
      <c r="A403" s="44">
        <v>437</v>
      </c>
      <c r="C403" s="44" t="s">
        <v>564</v>
      </c>
      <c r="D403" s="44" t="s">
        <v>147</v>
      </c>
      <c r="E403" s="44" t="s">
        <v>148</v>
      </c>
      <c r="F403" s="44">
        <v>6</v>
      </c>
      <c r="G403" s="44" t="s">
        <v>149</v>
      </c>
      <c r="H403" s="44">
        <v>1700</v>
      </c>
      <c r="I403" s="44" t="s">
        <v>150</v>
      </c>
      <c r="J403" s="44" t="s">
        <v>151</v>
      </c>
      <c r="K403" s="45">
        <v>69703.500000000015</v>
      </c>
    </row>
    <row r="404" spans="1:11" x14ac:dyDescent="0.35">
      <c r="A404" s="44">
        <v>437</v>
      </c>
      <c r="C404" s="44" t="s">
        <v>564</v>
      </c>
      <c r="D404" s="44" t="s">
        <v>152</v>
      </c>
      <c r="E404" s="44" t="s">
        <v>150</v>
      </c>
      <c r="F404" s="44">
        <v>6</v>
      </c>
      <c r="G404" s="44" t="s">
        <v>153</v>
      </c>
      <c r="H404" s="44">
        <v>1700</v>
      </c>
      <c r="I404" s="44">
        <v>1600</v>
      </c>
      <c r="J404" s="44" t="s">
        <v>154</v>
      </c>
      <c r="K404" s="45">
        <v>11483.082000000002</v>
      </c>
    </row>
    <row r="405" spans="1:11" x14ac:dyDescent="0.35">
      <c r="A405" s="44">
        <v>437</v>
      </c>
      <c r="C405" s="44" t="s">
        <v>564</v>
      </c>
      <c r="D405" s="44" t="s">
        <v>155</v>
      </c>
      <c r="E405" s="44" t="s">
        <v>156</v>
      </c>
      <c r="F405" s="44">
        <v>6</v>
      </c>
      <c r="G405" s="44" t="s">
        <v>157</v>
      </c>
      <c r="H405" s="44">
        <v>1700</v>
      </c>
      <c r="I405" s="44">
        <v>1900</v>
      </c>
      <c r="J405" s="44" t="s">
        <v>158</v>
      </c>
      <c r="K405" s="45">
        <v>49999.999999999993</v>
      </c>
    </row>
    <row r="406" spans="1:11" x14ac:dyDescent="0.35">
      <c r="A406" s="44">
        <v>437</v>
      </c>
      <c r="C406" s="44" t="s">
        <v>564</v>
      </c>
      <c r="D406" s="44" t="s">
        <v>159</v>
      </c>
      <c r="E406" s="44" t="s">
        <v>160</v>
      </c>
      <c r="F406" s="44">
        <v>14</v>
      </c>
      <c r="G406" s="44" t="s">
        <v>161</v>
      </c>
      <c r="H406" s="44">
        <v>5710</v>
      </c>
      <c r="I406" s="44" t="s">
        <v>150</v>
      </c>
      <c r="J406" s="44" t="s">
        <v>162</v>
      </c>
      <c r="K406" s="45">
        <v>4526788.0000000009</v>
      </c>
    </row>
    <row r="407" spans="1:11" x14ac:dyDescent="0.35">
      <c r="A407" s="44">
        <v>437</v>
      </c>
      <c r="C407" s="44" t="s">
        <v>564</v>
      </c>
      <c r="D407" s="44" t="s">
        <v>163</v>
      </c>
      <c r="E407" s="44" t="s">
        <v>164</v>
      </c>
      <c r="F407" s="44">
        <v>9</v>
      </c>
      <c r="G407" s="44" t="s">
        <v>165</v>
      </c>
      <c r="H407" s="44">
        <v>4954</v>
      </c>
      <c r="I407" s="44" t="s">
        <v>150</v>
      </c>
      <c r="J407" s="44" t="s">
        <v>166</v>
      </c>
      <c r="K407" s="45">
        <v>407910</v>
      </c>
    </row>
    <row r="408" spans="1:11" x14ac:dyDescent="0.35">
      <c r="A408" s="44">
        <v>437</v>
      </c>
      <c r="C408" s="44" t="s">
        <v>564</v>
      </c>
      <c r="D408" s="44" t="s">
        <v>167</v>
      </c>
      <c r="E408" s="44" t="s">
        <v>168</v>
      </c>
      <c r="F408" s="44">
        <v>8</v>
      </c>
      <c r="G408" s="44" t="s">
        <v>169</v>
      </c>
      <c r="H408" s="44">
        <v>3954</v>
      </c>
      <c r="I408" s="44" t="s">
        <v>150</v>
      </c>
      <c r="J408" s="44" t="s">
        <v>170</v>
      </c>
      <c r="K408" s="45">
        <v>69224.55</v>
      </c>
    </row>
    <row r="409" spans="1:11" x14ac:dyDescent="0.35">
      <c r="A409" s="44">
        <v>437</v>
      </c>
      <c r="C409" s="44" t="s">
        <v>564</v>
      </c>
      <c r="D409" s="44" t="s">
        <v>174</v>
      </c>
      <c r="E409" s="44" t="s">
        <v>25</v>
      </c>
      <c r="F409" s="44">
        <v>9</v>
      </c>
      <c r="G409" s="44" t="s">
        <v>175</v>
      </c>
      <c r="H409" s="44">
        <v>4954</v>
      </c>
      <c r="I409" s="44">
        <v>2200</v>
      </c>
      <c r="J409" s="44" t="s">
        <v>176</v>
      </c>
      <c r="K409" s="45">
        <v>16207</v>
      </c>
    </row>
    <row r="410" spans="1:11" x14ac:dyDescent="0.35">
      <c r="A410" s="44">
        <v>437</v>
      </c>
      <c r="C410" s="44" t="s">
        <v>564</v>
      </c>
      <c r="D410" s="44" t="s">
        <v>177</v>
      </c>
      <c r="E410" s="44" t="s">
        <v>178</v>
      </c>
      <c r="F410" s="44">
        <v>9</v>
      </c>
      <c r="G410" s="44" t="s">
        <v>179</v>
      </c>
      <c r="H410" s="44">
        <v>4954</v>
      </c>
      <c r="I410" s="44" t="s">
        <v>150</v>
      </c>
      <c r="J410" s="44" t="s">
        <v>166</v>
      </c>
      <c r="K410" s="45">
        <v>6312</v>
      </c>
    </row>
    <row r="411" spans="1:11" x14ac:dyDescent="0.35">
      <c r="A411" s="44">
        <v>437</v>
      </c>
      <c r="C411" s="44" t="s">
        <v>564</v>
      </c>
      <c r="D411" s="44" t="s">
        <v>180</v>
      </c>
      <c r="E411" s="44" t="s">
        <v>181</v>
      </c>
      <c r="F411" s="44">
        <v>9</v>
      </c>
      <c r="G411" s="44" t="s">
        <v>182</v>
      </c>
      <c r="H411" s="44">
        <v>4954</v>
      </c>
      <c r="I411" s="44" t="s">
        <v>150</v>
      </c>
      <c r="J411" s="44" t="s">
        <v>166</v>
      </c>
      <c r="K411" s="45">
        <v>9744</v>
      </c>
    </row>
    <row r="412" spans="1:11" x14ac:dyDescent="0.35">
      <c r="A412" s="44">
        <v>437</v>
      </c>
      <c r="C412" s="44" t="s">
        <v>564</v>
      </c>
      <c r="D412" s="44" t="s">
        <v>183</v>
      </c>
      <c r="E412" s="44" t="s">
        <v>184</v>
      </c>
      <c r="F412" s="44">
        <v>8</v>
      </c>
      <c r="G412" s="44" t="s">
        <v>185</v>
      </c>
      <c r="H412" s="44">
        <v>3954</v>
      </c>
      <c r="I412" s="44" t="s">
        <v>137</v>
      </c>
      <c r="J412" s="44" t="s">
        <v>136</v>
      </c>
      <c r="K412" s="45">
        <v>5881.83</v>
      </c>
    </row>
    <row r="413" spans="1:11" x14ac:dyDescent="0.35">
      <c r="A413" s="44">
        <v>437</v>
      </c>
      <c r="C413" s="44" t="s">
        <v>564</v>
      </c>
      <c r="D413" s="44" t="s">
        <v>186</v>
      </c>
      <c r="E413" s="44" t="s">
        <v>187</v>
      </c>
      <c r="F413" s="44">
        <v>8</v>
      </c>
      <c r="G413" s="44" t="s">
        <v>188</v>
      </c>
      <c r="H413" s="44">
        <v>3954</v>
      </c>
      <c r="I413" s="44" t="s">
        <v>137</v>
      </c>
      <c r="J413" s="44" t="s">
        <v>136</v>
      </c>
      <c r="K413" s="45">
        <v>10692.914999999999</v>
      </c>
    </row>
    <row r="414" spans="1:11" x14ac:dyDescent="0.35">
      <c r="A414" s="44">
        <v>437</v>
      </c>
      <c r="C414" s="44" t="s">
        <v>564</v>
      </c>
      <c r="D414" s="44" t="s">
        <v>511</v>
      </c>
      <c r="E414" s="44" t="s">
        <v>512</v>
      </c>
      <c r="F414" s="44">
        <v>6</v>
      </c>
      <c r="G414" s="44" t="s">
        <v>513</v>
      </c>
      <c r="H414" s="44">
        <v>1900</v>
      </c>
      <c r="I414" s="44">
        <v>1700</v>
      </c>
      <c r="J414" s="44" t="s">
        <v>192</v>
      </c>
      <c r="K414" s="45">
        <v>65640</v>
      </c>
    </row>
    <row r="415" spans="1:11" x14ac:dyDescent="0.35">
      <c r="A415" s="44">
        <v>437</v>
      </c>
      <c r="C415" s="44" t="s">
        <v>564</v>
      </c>
      <c r="D415" s="44" t="s">
        <v>189</v>
      </c>
      <c r="E415" s="44" t="s">
        <v>190</v>
      </c>
      <c r="F415" s="44">
        <v>6</v>
      </c>
      <c r="G415" s="44" t="s">
        <v>191</v>
      </c>
      <c r="H415" s="44">
        <v>1900</v>
      </c>
      <c r="I415" s="44">
        <v>1700</v>
      </c>
      <c r="J415" s="44" t="s">
        <v>192</v>
      </c>
      <c r="K415" s="45">
        <v>167641</v>
      </c>
    </row>
    <row r="416" spans="1:11" x14ac:dyDescent="0.35">
      <c r="A416" s="44">
        <v>437</v>
      </c>
      <c r="C416" s="44" t="s">
        <v>564</v>
      </c>
      <c r="D416" s="44" t="s">
        <v>193</v>
      </c>
      <c r="E416" s="44" t="s">
        <v>194</v>
      </c>
      <c r="F416" s="44">
        <v>8</v>
      </c>
      <c r="G416" s="44" t="s">
        <v>195</v>
      </c>
      <c r="H416" s="44">
        <v>3954</v>
      </c>
      <c r="I416" s="44" t="s">
        <v>160</v>
      </c>
      <c r="J416" s="44" t="s">
        <v>196</v>
      </c>
      <c r="K416" s="45">
        <v>6130.2136679999994</v>
      </c>
    </row>
    <row r="417" spans="1:11" x14ac:dyDescent="0.35">
      <c r="A417" s="44">
        <v>437</v>
      </c>
      <c r="C417" s="44" t="s">
        <v>564</v>
      </c>
      <c r="D417" s="44" t="s">
        <v>197</v>
      </c>
      <c r="E417" s="44" t="s">
        <v>198</v>
      </c>
      <c r="F417" s="44">
        <v>9</v>
      </c>
      <c r="G417" s="44" t="s">
        <v>199</v>
      </c>
      <c r="H417" s="44">
        <v>4954</v>
      </c>
      <c r="I417" s="44">
        <v>1600</v>
      </c>
      <c r="J417" s="44" t="s">
        <v>200</v>
      </c>
      <c r="K417" s="45">
        <v>19812.213981379202</v>
      </c>
    </row>
    <row r="418" spans="1:11" x14ac:dyDescent="0.35">
      <c r="A418" s="44">
        <v>437</v>
      </c>
      <c r="C418" s="44" t="s">
        <v>564</v>
      </c>
      <c r="D418" s="44" t="s">
        <v>514</v>
      </c>
      <c r="E418" s="44" t="s">
        <v>515</v>
      </c>
      <c r="F418" s="44">
        <v>6</v>
      </c>
      <c r="G418" s="44" t="s">
        <v>516</v>
      </c>
      <c r="H418" s="44">
        <v>1900</v>
      </c>
      <c r="I418" s="44" t="s">
        <v>150</v>
      </c>
      <c r="J418" s="44" t="s">
        <v>517</v>
      </c>
      <c r="K418" s="45">
        <v>102702.0676691729</v>
      </c>
    </row>
    <row r="419" spans="1:11" x14ac:dyDescent="0.35">
      <c r="A419" s="44">
        <v>437</v>
      </c>
      <c r="C419" s="44" t="s">
        <v>564</v>
      </c>
      <c r="D419" s="44" t="s">
        <v>201</v>
      </c>
      <c r="E419" s="44" t="s">
        <v>202</v>
      </c>
      <c r="F419" s="44">
        <v>6</v>
      </c>
      <c r="G419" s="44" t="s">
        <v>203</v>
      </c>
      <c r="H419" s="44">
        <v>1900</v>
      </c>
      <c r="I419" s="44">
        <v>1600</v>
      </c>
      <c r="J419" s="44" t="s">
        <v>204</v>
      </c>
      <c r="K419" s="45">
        <v>23250</v>
      </c>
    </row>
    <row r="420" spans="1:11" x14ac:dyDescent="0.35">
      <c r="A420" s="44">
        <v>437</v>
      </c>
      <c r="C420" s="44" t="s">
        <v>564</v>
      </c>
      <c r="D420" s="44" t="s">
        <v>205</v>
      </c>
      <c r="E420" s="44" t="s">
        <v>206</v>
      </c>
      <c r="F420" s="44">
        <v>6</v>
      </c>
      <c r="G420" s="44" t="s">
        <v>207</v>
      </c>
      <c r="H420" s="44">
        <v>1954</v>
      </c>
      <c r="I420" s="44" t="s">
        <v>137</v>
      </c>
      <c r="J420" s="44" t="s">
        <v>208</v>
      </c>
      <c r="K420" s="45">
        <v>14175.000000000002</v>
      </c>
    </row>
    <row r="421" spans="1:11" x14ac:dyDescent="0.35">
      <c r="A421" s="44">
        <v>437</v>
      </c>
      <c r="C421" s="44" t="s">
        <v>564</v>
      </c>
      <c r="D421" s="44" t="s">
        <v>209</v>
      </c>
      <c r="E421" s="44" t="s">
        <v>27</v>
      </c>
      <c r="F421" s="44">
        <v>6</v>
      </c>
      <c r="G421" s="44" t="s">
        <v>210</v>
      </c>
      <c r="H421" s="44">
        <v>1954</v>
      </c>
      <c r="I421" s="44" t="s">
        <v>211</v>
      </c>
      <c r="J421" s="44" t="s">
        <v>212</v>
      </c>
      <c r="K421" s="45">
        <v>79101.539999999994</v>
      </c>
    </row>
    <row r="422" spans="1:11" x14ac:dyDescent="0.35">
      <c r="A422" s="44">
        <v>437</v>
      </c>
      <c r="C422" s="44" t="s">
        <v>564</v>
      </c>
      <c r="D422" s="44" t="s">
        <v>213</v>
      </c>
      <c r="E422" s="44" t="s">
        <v>214</v>
      </c>
      <c r="F422" s="44">
        <v>6</v>
      </c>
      <c r="G422" s="44" t="s">
        <v>215</v>
      </c>
      <c r="H422" s="44">
        <v>1954</v>
      </c>
      <c r="I422" s="44" t="s">
        <v>150</v>
      </c>
      <c r="J422" s="44" t="s">
        <v>216</v>
      </c>
      <c r="K422" s="45">
        <v>170429.90999999995</v>
      </c>
    </row>
    <row r="423" spans="1:11" x14ac:dyDescent="0.35">
      <c r="A423" s="44">
        <v>437</v>
      </c>
      <c r="C423" s="44" t="s">
        <v>564</v>
      </c>
      <c r="D423" s="44" t="s">
        <v>217</v>
      </c>
      <c r="E423" s="44" t="s">
        <v>218</v>
      </c>
      <c r="F423" s="44">
        <v>6</v>
      </c>
      <c r="G423" s="44" t="s">
        <v>219</v>
      </c>
      <c r="H423" s="44">
        <v>1954</v>
      </c>
      <c r="I423" s="44" t="s">
        <v>150</v>
      </c>
      <c r="J423" s="44" t="s">
        <v>216</v>
      </c>
      <c r="K423" s="45">
        <v>100100.00000000001</v>
      </c>
    </row>
    <row r="424" spans="1:11" x14ac:dyDescent="0.35">
      <c r="A424" s="44">
        <v>437</v>
      </c>
      <c r="C424" s="44" t="s">
        <v>564</v>
      </c>
      <c r="D424" s="44" t="s">
        <v>220</v>
      </c>
      <c r="E424" s="44" t="s">
        <v>221</v>
      </c>
      <c r="F424" s="44">
        <v>6</v>
      </c>
      <c r="G424" s="44" t="s">
        <v>222</v>
      </c>
      <c r="H424" s="44">
        <v>1954</v>
      </c>
      <c r="I424" s="44" t="s">
        <v>223</v>
      </c>
      <c r="J424" s="44" t="s">
        <v>224</v>
      </c>
      <c r="K424" s="45">
        <v>30178.5</v>
      </c>
    </row>
    <row r="425" spans="1:11" x14ac:dyDescent="0.35">
      <c r="A425" s="44">
        <v>437</v>
      </c>
      <c r="C425" s="44" t="s">
        <v>564</v>
      </c>
      <c r="D425" s="44" t="s">
        <v>225</v>
      </c>
      <c r="E425" s="44" t="s">
        <v>226</v>
      </c>
      <c r="F425" s="44">
        <v>6</v>
      </c>
      <c r="G425" s="44" t="s">
        <v>227</v>
      </c>
      <c r="H425" s="44">
        <v>1954</v>
      </c>
      <c r="I425" s="44" t="s">
        <v>150</v>
      </c>
      <c r="J425" s="44" t="s">
        <v>216</v>
      </c>
      <c r="K425" s="45">
        <v>55753.5</v>
      </c>
    </row>
    <row r="426" spans="1:11" x14ac:dyDescent="0.35">
      <c r="A426" s="44">
        <v>437</v>
      </c>
      <c r="C426" s="44" t="s">
        <v>564</v>
      </c>
      <c r="D426" s="44" t="s">
        <v>228</v>
      </c>
      <c r="E426" s="44" t="s">
        <v>229</v>
      </c>
      <c r="F426" s="44">
        <v>6</v>
      </c>
      <c r="G426" s="44" t="s">
        <v>230</v>
      </c>
      <c r="H426" s="44">
        <v>1954</v>
      </c>
      <c r="I426" s="44" t="s">
        <v>223</v>
      </c>
      <c r="J426" s="44" t="s">
        <v>224</v>
      </c>
      <c r="K426" s="45">
        <v>21953.359999999997</v>
      </c>
    </row>
    <row r="427" spans="1:11" x14ac:dyDescent="0.35">
      <c r="A427" s="44">
        <v>437</v>
      </c>
      <c r="C427" s="44" t="s">
        <v>564</v>
      </c>
      <c r="D427" s="44" t="s">
        <v>231</v>
      </c>
      <c r="E427" s="44" t="s">
        <v>232</v>
      </c>
      <c r="F427" s="44">
        <v>6</v>
      </c>
      <c r="G427" s="44" t="s">
        <v>233</v>
      </c>
      <c r="H427" s="44">
        <v>1954</v>
      </c>
      <c r="I427" s="44" t="s">
        <v>150</v>
      </c>
      <c r="J427" s="44" t="s">
        <v>216</v>
      </c>
      <c r="K427" s="45">
        <v>143500.04999999999</v>
      </c>
    </row>
    <row r="428" spans="1:11" x14ac:dyDescent="0.35">
      <c r="A428" s="44">
        <v>437</v>
      </c>
      <c r="C428" s="44" t="s">
        <v>564</v>
      </c>
      <c r="D428" s="44" t="s">
        <v>234</v>
      </c>
      <c r="E428" s="44" t="s">
        <v>235</v>
      </c>
      <c r="F428" s="44">
        <v>6</v>
      </c>
      <c r="G428" s="44" t="s">
        <v>236</v>
      </c>
      <c r="H428" s="44">
        <v>1954</v>
      </c>
      <c r="I428" s="44" t="s">
        <v>150</v>
      </c>
      <c r="J428" s="44" t="s">
        <v>216</v>
      </c>
      <c r="K428" s="45">
        <v>103333.63</v>
      </c>
    </row>
    <row r="429" spans="1:11" x14ac:dyDescent="0.35">
      <c r="A429" s="44">
        <v>437</v>
      </c>
      <c r="C429" s="44" t="s">
        <v>564</v>
      </c>
      <c r="D429" s="44" t="s">
        <v>237</v>
      </c>
      <c r="E429" s="44" t="s">
        <v>238</v>
      </c>
      <c r="F429" s="44">
        <v>6</v>
      </c>
      <c r="G429" s="44" t="s">
        <v>239</v>
      </c>
      <c r="H429" s="44">
        <v>1954</v>
      </c>
      <c r="I429" s="44" t="s">
        <v>150</v>
      </c>
      <c r="J429" s="44" t="s">
        <v>216</v>
      </c>
      <c r="K429" s="45">
        <v>84507.67</v>
      </c>
    </row>
    <row r="430" spans="1:11" x14ac:dyDescent="0.35">
      <c r="A430" s="44">
        <v>437</v>
      </c>
      <c r="C430" s="44" t="s">
        <v>564</v>
      </c>
      <c r="D430" s="44" t="s">
        <v>240</v>
      </c>
      <c r="E430" s="44" t="s">
        <v>241</v>
      </c>
      <c r="F430" s="44">
        <v>6</v>
      </c>
      <c r="G430" s="44" t="s">
        <v>242</v>
      </c>
      <c r="H430" s="44">
        <v>1954</v>
      </c>
      <c r="I430" s="44" t="s">
        <v>150</v>
      </c>
      <c r="J430" s="44" t="s">
        <v>216</v>
      </c>
      <c r="K430" s="45">
        <v>176965.04999999996</v>
      </c>
    </row>
    <row r="431" spans="1:11" x14ac:dyDescent="0.35">
      <c r="A431" s="44">
        <v>437</v>
      </c>
      <c r="C431" s="44" t="s">
        <v>564</v>
      </c>
      <c r="D431" s="44" t="s">
        <v>243</v>
      </c>
      <c r="E431" s="44" t="s">
        <v>244</v>
      </c>
      <c r="F431" s="44">
        <v>6</v>
      </c>
      <c r="G431" s="44" t="s">
        <v>245</v>
      </c>
      <c r="H431" s="44">
        <v>1970</v>
      </c>
      <c r="I431" s="44" t="s">
        <v>246</v>
      </c>
      <c r="J431" s="44" t="s">
        <v>247</v>
      </c>
      <c r="K431" s="45">
        <v>137190</v>
      </c>
    </row>
    <row r="432" spans="1:11" x14ac:dyDescent="0.35">
      <c r="A432" s="44">
        <v>437</v>
      </c>
      <c r="C432" s="44" t="s">
        <v>564</v>
      </c>
      <c r="D432" s="44" t="s">
        <v>248</v>
      </c>
      <c r="E432" s="44" t="s">
        <v>249</v>
      </c>
      <c r="F432" s="44">
        <v>22</v>
      </c>
      <c r="G432" s="44" t="s">
        <v>250</v>
      </c>
      <c r="H432" s="44" t="s">
        <v>178</v>
      </c>
      <c r="I432" s="44">
        <v>1300</v>
      </c>
      <c r="J432" s="44" t="s">
        <v>251</v>
      </c>
      <c r="K432" s="45">
        <v>2199832.7999999993</v>
      </c>
    </row>
    <row r="433" spans="1:11" x14ac:dyDescent="0.35">
      <c r="A433" s="44">
        <v>437</v>
      </c>
      <c r="C433" s="44" t="s">
        <v>564</v>
      </c>
      <c r="D433" s="44" t="s">
        <v>252</v>
      </c>
      <c r="E433" s="44" t="s">
        <v>253</v>
      </c>
      <c r="F433" s="44">
        <v>58</v>
      </c>
      <c r="G433" s="44" t="s">
        <v>254</v>
      </c>
      <c r="H433" s="44" t="s">
        <v>178</v>
      </c>
      <c r="I433" s="44">
        <v>2400</v>
      </c>
      <c r="J433" s="44" t="s">
        <v>255</v>
      </c>
      <c r="K433" s="45">
        <v>685820.25</v>
      </c>
    </row>
    <row r="434" spans="1:11" x14ac:dyDescent="0.35">
      <c r="A434" s="44">
        <v>437</v>
      </c>
      <c r="C434" s="44" t="s">
        <v>564</v>
      </c>
      <c r="D434" s="44" t="s">
        <v>263</v>
      </c>
      <c r="E434" s="44" t="s">
        <v>264</v>
      </c>
      <c r="F434" s="44">
        <v>22</v>
      </c>
      <c r="G434" s="44" t="s">
        <v>265</v>
      </c>
      <c r="H434" s="44" t="s">
        <v>190</v>
      </c>
      <c r="I434" s="44" t="s">
        <v>150</v>
      </c>
      <c r="J434" s="44" t="s">
        <v>259</v>
      </c>
      <c r="K434" s="45">
        <v>19100</v>
      </c>
    </row>
    <row r="435" spans="1:11" x14ac:dyDescent="0.35">
      <c r="A435" s="44">
        <v>437</v>
      </c>
      <c r="C435" s="44" t="s">
        <v>564</v>
      </c>
      <c r="D435" s="44" t="s">
        <v>266</v>
      </c>
      <c r="E435" s="44" t="s">
        <v>267</v>
      </c>
      <c r="F435" s="44">
        <v>22</v>
      </c>
      <c r="G435" s="44" t="s">
        <v>268</v>
      </c>
      <c r="H435" s="44" t="s">
        <v>190</v>
      </c>
      <c r="I435" s="44" t="s">
        <v>150</v>
      </c>
      <c r="J435" s="44" t="s">
        <v>259</v>
      </c>
      <c r="K435" s="45">
        <v>63499.999999999993</v>
      </c>
    </row>
    <row r="436" spans="1:11" x14ac:dyDescent="0.35">
      <c r="A436" s="44">
        <v>437</v>
      </c>
      <c r="C436" s="44" t="s">
        <v>564</v>
      </c>
      <c r="D436" s="44" t="s">
        <v>269</v>
      </c>
      <c r="E436" s="44" t="s">
        <v>270</v>
      </c>
      <c r="F436" s="44">
        <v>22</v>
      </c>
      <c r="G436" s="44" t="s">
        <v>271</v>
      </c>
      <c r="H436" s="44" t="s">
        <v>190</v>
      </c>
      <c r="I436" s="44">
        <v>1800</v>
      </c>
      <c r="J436" s="44" t="s">
        <v>272</v>
      </c>
      <c r="K436" s="45">
        <v>16000.000000000005</v>
      </c>
    </row>
    <row r="437" spans="1:11" x14ac:dyDescent="0.35">
      <c r="A437" s="44">
        <v>437</v>
      </c>
      <c r="C437" s="44" t="s">
        <v>564</v>
      </c>
      <c r="D437" s="44" t="s">
        <v>276</v>
      </c>
      <c r="E437" s="44" t="s">
        <v>277</v>
      </c>
      <c r="F437" s="44">
        <v>22</v>
      </c>
      <c r="G437" s="44" t="s">
        <v>278</v>
      </c>
      <c r="H437" s="44" t="s">
        <v>190</v>
      </c>
      <c r="I437" s="44" t="s">
        <v>172</v>
      </c>
      <c r="J437" s="44" t="s">
        <v>279</v>
      </c>
      <c r="K437" s="45">
        <v>2500</v>
      </c>
    </row>
    <row r="438" spans="1:11" x14ac:dyDescent="0.35">
      <c r="A438" s="44">
        <v>437</v>
      </c>
      <c r="C438" s="44" t="s">
        <v>564</v>
      </c>
      <c r="D438" s="44" t="s">
        <v>280</v>
      </c>
      <c r="E438" s="44" t="s">
        <v>281</v>
      </c>
      <c r="F438" s="44">
        <v>22</v>
      </c>
      <c r="G438" s="44" t="s">
        <v>282</v>
      </c>
      <c r="H438" s="44" t="s">
        <v>190</v>
      </c>
      <c r="I438" s="44" t="s">
        <v>150</v>
      </c>
      <c r="J438" s="44" t="s">
        <v>259</v>
      </c>
      <c r="K438" s="45">
        <v>65000.000000000029</v>
      </c>
    </row>
    <row r="439" spans="1:11" x14ac:dyDescent="0.35">
      <c r="A439" s="44">
        <v>437</v>
      </c>
      <c r="C439" s="44" t="s">
        <v>564</v>
      </c>
      <c r="D439" s="44" t="s">
        <v>283</v>
      </c>
      <c r="E439" s="44" t="s">
        <v>284</v>
      </c>
      <c r="F439" s="44">
        <v>22</v>
      </c>
      <c r="G439" s="44" t="s">
        <v>285</v>
      </c>
      <c r="H439" s="44" t="s">
        <v>190</v>
      </c>
      <c r="I439" s="44" t="s">
        <v>150</v>
      </c>
      <c r="J439" s="44" t="s">
        <v>259</v>
      </c>
      <c r="K439" s="45">
        <v>5000</v>
      </c>
    </row>
    <row r="440" spans="1:11" x14ac:dyDescent="0.35">
      <c r="A440" s="44">
        <v>437</v>
      </c>
      <c r="C440" s="44" t="s">
        <v>564</v>
      </c>
      <c r="D440" s="44" t="s">
        <v>286</v>
      </c>
      <c r="E440" s="44" t="s">
        <v>137</v>
      </c>
      <c r="F440" s="44">
        <v>22</v>
      </c>
      <c r="G440" s="44" t="s">
        <v>287</v>
      </c>
      <c r="H440" s="44" t="s">
        <v>190</v>
      </c>
      <c r="I440" s="44">
        <v>1600</v>
      </c>
      <c r="J440" s="44" t="s">
        <v>288</v>
      </c>
      <c r="K440" s="45">
        <v>1000.0000000000001</v>
      </c>
    </row>
    <row r="441" spans="1:11" x14ac:dyDescent="0.35">
      <c r="A441" s="44">
        <v>437</v>
      </c>
      <c r="C441" s="44" t="s">
        <v>564</v>
      </c>
      <c r="D441" s="44" t="s">
        <v>289</v>
      </c>
      <c r="E441" s="44" t="s">
        <v>290</v>
      </c>
      <c r="F441" s="44">
        <v>23</v>
      </c>
      <c r="G441" s="44" t="s">
        <v>291</v>
      </c>
      <c r="H441" s="44" t="s">
        <v>292</v>
      </c>
      <c r="I441" s="44">
        <v>1300</v>
      </c>
      <c r="J441" s="44" t="s">
        <v>293</v>
      </c>
      <c r="K441" s="45">
        <v>185752.18910000002</v>
      </c>
    </row>
    <row r="442" spans="1:11" x14ac:dyDescent="0.35">
      <c r="A442" s="44">
        <v>437</v>
      </c>
      <c r="C442" s="44" t="s">
        <v>564</v>
      </c>
      <c r="D442" s="44" t="s">
        <v>294</v>
      </c>
      <c r="E442" s="44" t="s">
        <v>295</v>
      </c>
      <c r="F442" s="44">
        <v>23</v>
      </c>
      <c r="G442" s="44" t="s">
        <v>296</v>
      </c>
      <c r="H442" s="44" t="s">
        <v>297</v>
      </c>
      <c r="I442" s="44">
        <v>1300</v>
      </c>
      <c r="J442" s="44" t="s">
        <v>298</v>
      </c>
      <c r="K442" s="45">
        <v>43442.044224999991</v>
      </c>
    </row>
    <row r="443" spans="1:11" x14ac:dyDescent="0.35">
      <c r="A443" s="44">
        <v>437</v>
      </c>
      <c r="C443" s="44" t="s">
        <v>564</v>
      </c>
      <c r="D443" s="44" t="s">
        <v>299</v>
      </c>
      <c r="E443" s="44" t="s">
        <v>300</v>
      </c>
      <c r="F443" s="44">
        <v>23</v>
      </c>
      <c r="G443" s="44" t="s">
        <v>301</v>
      </c>
      <c r="H443" s="44" t="s">
        <v>302</v>
      </c>
      <c r="I443" s="44">
        <v>1300</v>
      </c>
      <c r="J443" s="44" t="s">
        <v>303</v>
      </c>
      <c r="K443" s="45">
        <v>8828.9334674999991</v>
      </c>
    </row>
    <row r="444" spans="1:11" x14ac:dyDescent="0.35">
      <c r="A444" s="44">
        <v>437</v>
      </c>
      <c r="C444" s="44" t="s">
        <v>564</v>
      </c>
      <c r="D444" s="44" t="s">
        <v>304</v>
      </c>
      <c r="E444" s="44" t="s">
        <v>305</v>
      </c>
      <c r="F444" s="44">
        <v>23</v>
      </c>
      <c r="G444" s="44" t="s">
        <v>306</v>
      </c>
      <c r="H444" s="44" t="s">
        <v>307</v>
      </c>
      <c r="I444" s="44">
        <v>1300</v>
      </c>
      <c r="J444" s="44" t="s">
        <v>308</v>
      </c>
      <c r="K444" s="45">
        <v>2301.6</v>
      </c>
    </row>
    <row r="445" spans="1:11" x14ac:dyDescent="0.35">
      <c r="A445" s="44">
        <v>437</v>
      </c>
      <c r="C445" s="44" t="s">
        <v>564</v>
      </c>
      <c r="D445" s="44" t="s">
        <v>309</v>
      </c>
      <c r="E445" s="44" t="s">
        <v>310</v>
      </c>
      <c r="F445" s="44">
        <v>23</v>
      </c>
      <c r="G445" s="44" t="s">
        <v>311</v>
      </c>
      <c r="H445" s="44" t="s">
        <v>312</v>
      </c>
      <c r="I445" s="44">
        <v>1300</v>
      </c>
      <c r="J445" s="44" t="s">
        <v>313</v>
      </c>
      <c r="K445" s="45">
        <v>10554.742001249999</v>
      </c>
    </row>
    <row r="446" spans="1:11" x14ac:dyDescent="0.35">
      <c r="A446" s="44">
        <v>437</v>
      </c>
      <c r="C446" s="44" t="s">
        <v>564</v>
      </c>
      <c r="D446" s="44" t="s">
        <v>314</v>
      </c>
      <c r="E446" s="44" t="s">
        <v>315</v>
      </c>
      <c r="F446" s="44">
        <v>23</v>
      </c>
      <c r="G446" s="44" t="s">
        <v>316</v>
      </c>
      <c r="H446" s="44" t="s">
        <v>27</v>
      </c>
      <c r="I446" s="44">
        <v>1300</v>
      </c>
      <c r="J446" s="44" t="s">
        <v>317</v>
      </c>
      <c r="K446" s="45">
        <v>144282.65250000003</v>
      </c>
    </row>
    <row r="447" spans="1:11" x14ac:dyDescent="0.35">
      <c r="A447" s="44">
        <v>437</v>
      </c>
      <c r="C447" s="44" t="s">
        <v>564</v>
      </c>
      <c r="D447" s="44" t="s">
        <v>318</v>
      </c>
      <c r="E447" s="44" t="s">
        <v>319</v>
      </c>
      <c r="F447" s="44">
        <v>23</v>
      </c>
      <c r="G447" s="44" t="s">
        <v>320</v>
      </c>
      <c r="H447" s="44" t="s">
        <v>321</v>
      </c>
      <c r="I447" s="44">
        <v>1300</v>
      </c>
      <c r="J447" s="44" t="s">
        <v>322</v>
      </c>
      <c r="K447" s="45">
        <v>342918.19415770023</v>
      </c>
    </row>
    <row r="448" spans="1:11" x14ac:dyDescent="0.35">
      <c r="A448" s="44">
        <v>437</v>
      </c>
      <c r="C448" s="44" t="s">
        <v>564</v>
      </c>
      <c r="D448" s="44" t="s">
        <v>323</v>
      </c>
      <c r="E448" s="44" t="s">
        <v>324</v>
      </c>
      <c r="F448" s="44">
        <v>23</v>
      </c>
      <c r="G448" s="44" t="s">
        <v>325</v>
      </c>
      <c r="H448" s="44" t="s">
        <v>326</v>
      </c>
      <c r="I448" s="44">
        <v>1300</v>
      </c>
      <c r="J448" s="44" t="s">
        <v>327</v>
      </c>
      <c r="K448" s="45">
        <v>27139.699999999997</v>
      </c>
    </row>
    <row r="449" spans="1:11" x14ac:dyDescent="0.35">
      <c r="A449" s="44">
        <v>437</v>
      </c>
      <c r="C449" s="44" t="s">
        <v>564</v>
      </c>
      <c r="D449" s="44" t="s">
        <v>522</v>
      </c>
      <c r="E449" s="44" t="s">
        <v>31</v>
      </c>
      <c r="F449" s="44">
        <v>23</v>
      </c>
      <c r="G449" s="44" t="s">
        <v>523</v>
      </c>
      <c r="H449" s="44" t="s">
        <v>524</v>
      </c>
      <c r="I449" s="44">
        <v>1300</v>
      </c>
      <c r="J449" s="44" t="s">
        <v>525</v>
      </c>
      <c r="K449" s="45">
        <v>236912.11540500014</v>
      </c>
    </row>
    <row r="450" spans="1:11" x14ac:dyDescent="0.35">
      <c r="A450" s="44">
        <v>437</v>
      </c>
      <c r="C450" s="44" t="s">
        <v>564</v>
      </c>
      <c r="D450" s="44" t="s">
        <v>328</v>
      </c>
      <c r="E450" s="44" t="s">
        <v>329</v>
      </c>
      <c r="F450" s="44">
        <v>43</v>
      </c>
      <c r="G450" s="44" t="s">
        <v>330</v>
      </c>
      <c r="H450" s="44" t="s">
        <v>31</v>
      </c>
      <c r="I450" s="44">
        <v>2200</v>
      </c>
      <c r="J450" s="44" t="s">
        <v>331</v>
      </c>
      <c r="K450" s="45">
        <v>5000</v>
      </c>
    </row>
    <row r="451" spans="1:11" x14ac:dyDescent="0.35">
      <c r="A451" s="44">
        <v>437</v>
      </c>
      <c r="C451" s="44" t="s">
        <v>564</v>
      </c>
      <c r="D451" s="44" t="s">
        <v>332</v>
      </c>
      <c r="E451" s="44" t="s">
        <v>333</v>
      </c>
      <c r="F451" s="44">
        <v>43</v>
      </c>
      <c r="G451" s="44" t="s">
        <v>334</v>
      </c>
      <c r="H451" s="44" t="s">
        <v>31</v>
      </c>
      <c r="I451" s="44">
        <v>2200</v>
      </c>
      <c r="J451" s="44" t="s">
        <v>331</v>
      </c>
      <c r="K451" s="45">
        <v>7500</v>
      </c>
    </row>
    <row r="452" spans="1:11" x14ac:dyDescent="0.35">
      <c r="A452" s="44">
        <v>437</v>
      </c>
      <c r="C452" s="44" t="s">
        <v>564</v>
      </c>
      <c r="D452" s="44" t="s">
        <v>335</v>
      </c>
      <c r="E452" s="44" t="s">
        <v>336</v>
      </c>
      <c r="F452" s="44">
        <v>43</v>
      </c>
      <c r="G452" s="44" t="s">
        <v>337</v>
      </c>
      <c r="H452" s="44" t="s">
        <v>31</v>
      </c>
      <c r="I452" s="44">
        <v>2200</v>
      </c>
      <c r="J452" s="44" t="s">
        <v>331</v>
      </c>
      <c r="K452" s="45">
        <v>13900</v>
      </c>
    </row>
    <row r="453" spans="1:11" x14ac:dyDescent="0.35">
      <c r="A453" s="44">
        <v>437</v>
      </c>
      <c r="C453" s="44" t="s">
        <v>564</v>
      </c>
      <c r="D453" s="44" t="s">
        <v>338</v>
      </c>
      <c r="E453" s="44" t="s">
        <v>339</v>
      </c>
      <c r="F453" s="44">
        <v>43</v>
      </c>
      <c r="G453" s="44" t="s">
        <v>340</v>
      </c>
      <c r="H453" s="44" t="s">
        <v>31</v>
      </c>
      <c r="I453" s="44">
        <v>2200</v>
      </c>
      <c r="J453" s="44" t="s">
        <v>331</v>
      </c>
      <c r="K453" s="45">
        <v>3500</v>
      </c>
    </row>
    <row r="454" spans="1:11" x14ac:dyDescent="0.35">
      <c r="A454" s="44">
        <v>437</v>
      </c>
      <c r="C454" s="44" t="s">
        <v>564</v>
      </c>
      <c r="D454" s="44" t="s">
        <v>341</v>
      </c>
      <c r="E454" s="44" t="s">
        <v>342</v>
      </c>
      <c r="F454" s="44">
        <v>24</v>
      </c>
      <c r="G454" s="44" t="s">
        <v>343</v>
      </c>
      <c r="H454" s="44" t="s">
        <v>295</v>
      </c>
      <c r="I454" s="44" t="s">
        <v>150</v>
      </c>
      <c r="J454" s="44" t="s">
        <v>344</v>
      </c>
      <c r="K454" s="45">
        <v>750</v>
      </c>
    </row>
    <row r="455" spans="1:11" x14ac:dyDescent="0.35">
      <c r="A455" s="44">
        <v>437</v>
      </c>
      <c r="C455" s="44" t="s">
        <v>564</v>
      </c>
      <c r="D455" s="44" t="s">
        <v>345</v>
      </c>
      <c r="E455" s="44" t="s">
        <v>346</v>
      </c>
      <c r="F455" s="44">
        <v>24</v>
      </c>
      <c r="G455" s="44" t="s">
        <v>347</v>
      </c>
      <c r="H455" s="44" t="s">
        <v>305</v>
      </c>
      <c r="I455" s="44" t="s">
        <v>150</v>
      </c>
      <c r="J455" s="44" t="s">
        <v>348</v>
      </c>
      <c r="K455" s="45">
        <v>6500</v>
      </c>
    </row>
    <row r="456" spans="1:11" x14ac:dyDescent="0.35">
      <c r="A456" s="44">
        <v>437</v>
      </c>
      <c r="C456" s="44" t="s">
        <v>564</v>
      </c>
      <c r="D456" s="44" t="s">
        <v>349</v>
      </c>
      <c r="E456" s="44" t="s">
        <v>350</v>
      </c>
      <c r="F456" s="44">
        <v>25</v>
      </c>
      <c r="G456" s="44" t="s">
        <v>351</v>
      </c>
      <c r="H456" s="44" t="s">
        <v>31</v>
      </c>
      <c r="I456" s="44" t="s">
        <v>150</v>
      </c>
      <c r="J456" s="44" t="s">
        <v>352</v>
      </c>
      <c r="K456" s="45">
        <v>2500</v>
      </c>
    </row>
    <row r="457" spans="1:11" x14ac:dyDescent="0.35">
      <c r="A457" s="44">
        <v>437</v>
      </c>
      <c r="C457" s="44" t="s">
        <v>564</v>
      </c>
      <c r="D457" s="44" t="s">
        <v>353</v>
      </c>
      <c r="E457" s="44" t="s">
        <v>354</v>
      </c>
      <c r="F457" s="44">
        <v>61</v>
      </c>
      <c r="G457" s="44" t="s">
        <v>355</v>
      </c>
      <c r="H457" s="44" t="s">
        <v>31</v>
      </c>
      <c r="I457" s="44">
        <v>2400</v>
      </c>
      <c r="J457" s="44" t="s">
        <v>356</v>
      </c>
      <c r="K457" s="45">
        <v>10525</v>
      </c>
    </row>
    <row r="458" spans="1:11" x14ac:dyDescent="0.35">
      <c r="A458" s="44">
        <v>437</v>
      </c>
      <c r="C458" s="44" t="s">
        <v>564</v>
      </c>
      <c r="D458" s="44" t="s">
        <v>357</v>
      </c>
      <c r="E458" s="44" t="s">
        <v>358</v>
      </c>
      <c r="F458" s="44">
        <v>25</v>
      </c>
      <c r="G458" s="44" t="s">
        <v>359</v>
      </c>
      <c r="H458" s="44" t="s">
        <v>31</v>
      </c>
      <c r="I458" s="44">
        <v>1900</v>
      </c>
      <c r="J458" s="44" t="s">
        <v>360</v>
      </c>
      <c r="K458" s="45">
        <v>750</v>
      </c>
    </row>
    <row r="459" spans="1:11" x14ac:dyDescent="0.35">
      <c r="A459" s="44">
        <v>437</v>
      </c>
      <c r="C459" s="44" t="s">
        <v>564</v>
      </c>
      <c r="D459" s="44" t="s">
        <v>361</v>
      </c>
      <c r="E459" s="44" t="s">
        <v>362</v>
      </c>
      <c r="F459" s="44">
        <v>25</v>
      </c>
      <c r="G459" s="44" t="s">
        <v>363</v>
      </c>
      <c r="H459" s="44" t="s">
        <v>31</v>
      </c>
      <c r="I459" s="44" t="s">
        <v>150</v>
      </c>
      <c r="J459" s="44" t="s">
        <v>352</v>
      </c>
      <c r="K459" s="45">
        <v>6323.0000000000009</v>
      </c>
    </row>
    <row r="460" spans="1:11" x14ac:dyDescent="0.35">
      <c r="A460" s="44">
        <v>437</v>
      </c>
      <c r="C460" s="44" t="s">
        <v>564</v>
      </c>
      <c r="D460" s="44" t="s">
        <v>367</v>
      </c>
      <c r="E460" s="44" t="s">
        <v>368</v>
      </c>
      <c r="F460" s="44">
        <v>25</v>
      </c>
      <c r="G460" s="44" t="s">
        <v>369</v>
      </c>
      <c r="H460" s="44" t="s">
        <v>31</v>
      </c>
      <c r="I460" s="44">
        <v>1900</v>
      </c>
      <c r="J460" s="44" t="s">
        <v>360</v>
      </c>
      <c r="K460" s="45">
        <v>2250</v>
      </c>
    </row>
    <row r="461" spans="1:11" x14ac:dyDescent="0.35">
      <c r="A461" s="44">
        <v>437</v>
      </c>
      <c r="C461" s="44" t="s">
        <v>564</v>
      </c>
      <c r="D461" s="44" t="s">
        <v>370</v>
      </c>
      <c r="E461" s="44" t="s">
        <v>371</v>
      </c>
      <c r="F461" s="44">
        <v>25</v>
      </c>
      <c r="G461" s="44" t="s">
        <v>372</v>
      </c>
      <c r="H461" s="44" t="s">
        <v>31</v>
      </c>
      <c r="I461" s="44" t="s">
        <v>150</v>
      </c>
      <c r="J461" s="44" t="s">
        <v>352</v>
      </c>
      <c r="K461" s="45">
        <v>11000</v>
      </c>
    </row>
    <row r="462" spans="1:11" x14ac:dyDescent="0.35">
      <c r="A462" s="44">
        <v>437</v>
      </c>
      <c r="C462" s="44" t="s">
        <v>564</v>
      </c>
      <c r="D462" s="44" t="s">
        <v>373</v>
      </c>
      <c r="E462" s="44" t="s">
        <v>374</v>
      </c>
      <c r="F462" s="44">
        <v>25</v>
      </c>
      <c r="G462" s="44" t="s">
        <v>375</v>
      </c>
      <c r="H462" s="44" t="s">
        <v>31</v>
      </c>
      <c r="I462" s="44" t="s">
        <v>27</v>
      </c>
      <c r="J462" s="44" t="s">
        <v>376</v>
      </c>
      <c r="K462" s="45">
        <v>500</v>
      </c>
    </row>
    <row r="463" spans="1:11" x14ac:dyDescent="0.35">
      <c r="A463" s="44">
        <v>437</v>
      </c>
      <c r="C463" s="44" t="s">
        <v>564</v>
      </c>
      <c r="D463" s="44" t="s">
        <v>395</v>
      </c>
      <c r="E463" s="44" t="s">
        <v>396</v>
      </c>
      <c r="F463" s="44">
        <v>25</v>
      </c>
      <c r="G463" s="44" t="s">
        <v>397</v>
      </c>
      <c r="H463" s="44" t="s">
        <v>31</v>
      </c>
      <c r="I463" s="44">
        <v>1700</v>
      </c>
      <c r="J463" s="44" t="s">
        <v>398</v>
      </c>
      <c r="K463" s="45">
        <v>3000</v>
      </c>
    </row>
    <row r="464" spans="1:11" x14ac:dyDescent="0.35">
      <c r="A464" s="44">
        <v>437</v>
      </c>
      <c r="C464" s="44" t="s">
        <v>564</v>
      </c>
      <c r="D464" s="44" t="s">
        <v>399</v>
      </c>
      <c r="E464" s="44" t="s">
        <v>70</v>
      </c>
      <c r="F464" s="44">
        <v>25</v>
      </c>
      <c r="G464" s="44" t="s">
        <v>400</v>
      </c>
      <c r="H464" s="44" t="s">
        <v>31</v>
      </c>
      <c r="I464" s="44">
        <v>1900</v>
      </c>
      <c r="J464" s="44" t="s">
        <v>360</v>
      </c>
      <c r="K464" s="45">
        <v>2500</v>
      </c>
    </row>
    <row r="465" spans="1:11" x14ac:dyDescent="0.35">
      <c r="A465" s="44">
        <v>437</v>
      </c>
      <c r="C465" s="44" t="s">
        <v>564</v>
      </c>
      <c r="D465" s="44" t="s">
        <v>401</v>
      </c>
      <c r="E465" s="44" t="s">
        <v>402</v>
      </c>
      <c r="F465" s="44">
        <v>25</v>
      </c>
      <c r="G465" s="44" t="s">
        <v>403</v>
      </c>
      <c r="H465" s="44" t="s">
        <v>31</v>
      </c>
      <c r="I465" s="44">
        <v>1900</v>
      </c>
      <c r="J465" s="44" t="s">
        <v>360</v>
      </c>
      <c r="K465" s="45">
        <v>35000</v>
      </c>
    </row>
    <row r="466" spans="1:11" x14ac:dyDescent="0.35">
      <c r="A466" s="44">
        <v>437</v>
      </c>
      <c r="C466" s="44" t="s">
        <v>564</v>
      </c>
      <c r="D466" s="44" t="s">
        <v>404</v>
      </c>
      <c r="E466" s="44" t="s">
        <v>405</v>
      </c>
      <c r="F466" s="44">
        <v>25</v>
      </c>
      <c r="G466" s="44" t="s">
        <v>406</v>
      </c>
      <c r="H466" s="44" t="s">
        <v>31</v>
      </c>
      <c r="I466" s="44">
        <v>1900</v>
      </c>
      <c r="J466" s="44" t="s">
        <v>360</v>
      </c>
      <c r="K466" s="45">
        <v>5000</v>
      </c>
    </row>
    <row r="467" spans="1:11" x14ac:dyDescent="0.35">
      <c r="A467" s="44">
        <v>437</v>
      </c>
      <c r="C467" s="44" t="s">
        <v>564</v>
      </c>
      <c r="D467" s="44" t="s">
        <v>407</v>
      </c>
      <c r="E467" s="44" t="s">
        <v>408</v>
      </c>
      <c r="F467" s="44">
        <v>25</v>
      </c>
      <c r="G467" s="44" t="s">
        <v>409</v>
      </c>
      <c r="H467" s="44" t="s">
        <v>31</v>
      </c>
      <c r="I467" s="44">
        <v>1900</v>
      </c>
      <c r="J467" s="44" t="s">
        <v>360</v>
      </c>
      <c r="K467" s="45">
        <v>1000.0000000000001</v>
      </c>
    </row>
    <row r="468" spans="1:11" x14ac:dyDescent="0.35">
      <c r="A468" s="44">
        <v>437</v>
      </c>
      <c r="C468" s="44" t="s">
        <v>564</v>
      </c>
      <c r="D468" s="44" t="s">
        <v>410</v>
      </c>
      <c r="E468" s="44" t="s">
        <v>411</v>
      </c>
      <c r="F468" s="44">
        <v>25</v>
      </c>
      <c r="G468" s="44" t="s">
        <v>412</v>
      </c>
      <c r="H468" s="44" t="s">
        <v>31</v>
      </c>
      <c r="I468" s="44">
        <v>1800</v>
      </c>
      <c r="J468" s="44" t="s">
        <v>413</v>
      </c>
      <c r="K468" s="45">
        <v>20000</v>
      </c>
    </row>
    <row r="469" spans="1:11" x14ac:dyDescent="0.35">
      <c r="A469" s="44">
        <v>437</v>
      </c>
      <c r="C469" s="44" t="s">
        <v>564</v>
      </c>
      <c r="D469" s="44" t="s">
        <v>414</v>
      </c>
      <c r="E469" s="44" t="s">
        <v>415</v>
      </c>
      <c r="F469" s="44">
        <v>51</v>
      </c>
      <c r="G469" s="44" t="s">
        <v>416</v>
      </c>
      <c r="H469" s="44" t="s">
        <v>417</v>
      </c>
      <c r="I469" s="44">
        <v>2300</v>
      </c>
      <c r="J469" s="44" t="s">
        <v>418</v>
      </c>
      <c r="K469" s="45">
        <v>167611.17999999996</v>
      </c>
    </row>
    <row r="470" spans="1:11" x14ac:dyDescent="0.35">
      <c r="A470" s="44">
        <v>437</v>
      </c>
      <c r="C470" s="44" t="s">
        <v>564</v>
      </c>
      <c r="D470" s="44" t="s">
        <v>419</v>
      </c>
      <c r="E470" s="44" t="s">
        <v>420</v>
      </c>
      <c r="F470" s="44">
        <v>24</v>
      </c>
      <c r="G470" s="44" t="s">
        <v>421</v>
      </c>
      <c r="H470" s="44" t="s">
        <v>417</v>
      </c>
      <c r="I470" s="44">
        <v>1700</v>
      </c>
      <c r="J470" s="44" t="s">
        <v>422</v>
      </c>
      <c r="K470" s="45">
        <v>203867.90999999995</v>
      </c>
    </row>
    <row r="471" spans="1:11" x14ac:dyDescent="0.35">
      <c r="A471" s="44">
        <v>437</v>
      </c>
      <c r="C471" s="44" t="s">
        <v>564</v>
      </c>
      <c r="D471" s="44" t="s">
        <v>423</v>
      </c>
      <c r="E471" s="44" t="s">
        <v>424</v>
      </c>
      <c r="F471" s="44">
        <v>77</v>
      </c>
      <c r="G471" s="44" t="s">
        <v>425</v>
      </c>
      <c r="H471" s="44" t="s">
        <v>417</v>
      </c>
      <c r="I471" s="44">
        <v>2600</v>
      </c>
      <c r="J471" s="44" t="s">
        <v>426</v>
      </c>
      <c r="K471" s="45">
        <v>398035.60999999993</v>
      </c>
    </row>
    <row r="472" spans="1:11" x14ac:dyDescent="0.35">
      <c r="A472" s="44">
        <v>437</v>
      </c>
      <c r="C472" s="44" t="s">
        <v>564</v>
      </c>
      <c r="D472" s="44" t="s">
        <v>427</v>
      </c>
      <c r="E472" s="44" t="s">
        <v>428</v>
      </c>
      <c r="F472" s="44">
        <v>86</v>
      </c>
      <c r="G472" s="44" t="s">
        <v>429</v>
      </c>
      <c r="H472" s="44" t="s">
        <v>417</v>
      </c>
      <c r="I472" s="44">
        <v>2700</v>
      </c>
      <c r="J472" s="44" t="s">
        <v>430</v>
      </c>
      <c r="K472" s="45">
        <v>34.96</v>
      </c>
    </row>
    <row r="473" spans="1:11" x14ac:dyDescent="0.35">
      <c r="A473" s="44">
        <v>437</v>
      </c>
      <c r="C473" s="44" t="s">
        <v>564</v>
      </c>
      <c r="D473" s="44" t="s">
        <v>431</v>
      </c>
      <c r="E473" s="44" t="s">
        <v>432</v>
      </c>
      <c r="F473" s="44">
        <v>113</v>
      </c>
      <c r="G473" s="44" t="s">
        <v>433</v>
      </c>
      <c r="H473" s="44" t="s">
        <v>417</v>
      </c>
      <c r="I473" s="44">
        <v>3100</v>
      </c>
      <c r="J473" s="44" t="s">
        <v>434</v>
      </c>
      <c r="K473" s="45">
        <v>4064.1000000000008</v>
      </c>
    </row>
    <row r="474" spans="1:11" x14ac:dyDescent="0.35">
      <c r="A474" s="44">
        <v>437</v>
      </c>
      <c r="C474" s="44" t="s">
        <v>564</v>
      </c>
      <c r="D474" s="44" t="s">
        <v>435</v>
      </c>
      <c r="E474" s="44" t="s">
        <v>436</v>
      </c>
      <c r="F474" s="44">
        <v>33</v>
      </c>
      <c r="G474" s="44" t="s">
        <v>437</v>
      </c>
      <c r="H474" s="44" t="s">
        <v>417</v>
      </c>
      <c r="I474" s="44">
        <v>2134</v>
      </c>
      <c r="J474" s="44" t="s">
        <v>438</v>
      </c>
      <c r="K474" s="45">
        <v>18743</v>
      </c>
    </row>
    <row r="475" spans="1:11" x14ac:dyDescent="0.35">
      <c r="A475" s="44">
        <v>437</v>
      </c>
      <c r="C475" s="44" t="s">
        <v>564</v>
      </c>
      <c r="D475" s="44" t="s">
        <v>529</v>
      </c>
      <c r="E475" s="44" t="s">
        <v>530</v>
      </c>
      <c r="F475" s="44">
        <v>42</v>
      </c>
      <c r="G475" s="44" t="s">
        <v>531</v>
      </c>
      <c r="H475" s="44" t="s">
        <v>446</v>
      </c>
      <c r="I475" s="44">
        <v>2200</v>
      </c>
      <c r="J475" s="44" t="s">
        <v>532</v>
      </c>
      <c r="K475" s="45">
        <v>2500</v>
      </c>
    </row>
    <row r="476" spans="1:11" x14ac:dyDescent="0.35">
      <c r="A476" s="44">
        <v>437</v>
      </c>
      <c r="C476" s="44" t="s">
        <v>564</v>
      </c>
      <c r="D476" s="44" t="s">
        <v>439</v>
      </c>
      <c r="E476" s="44" t="s">
        <v>440</v>
      </c>
      <c r="F476" s="44">
        <v>42</v>
      </c>
      <c r="G476" s="44" t="s">
        <v>441</v>
      </c>
      <c r="H476" s="44" t="s">
        <v>261</v>
      </c>
      <c r="I476" s="44">
        <v>2200</v>
      </c>
      <c r="J476" s="44" t="s">
        <v>442</v>
      </c>
      <c r="K476" s="45">
        <v>4500</v>
      </c>
    </row>
    <row r="477" spans="1:11" x14ac:dyDescent="0.35">
      <c r="A477" s="44">
        <v>437</v>
      </c>
      <c r="C477" s="44" t="s">
        <v>564</v>
      </c>
      <c r="D477" s="44" t="s">
        <v>443</v>
      </c>
      <c r="E477" s="44" t="s">
        <v>444</v>
      </c>
      <c r="F477" s="44">
        <v>24</v>
      </c>
      <c r="G477" s="44" t="s">
        <v>445</v>
      </c>
      <c r="H477" s="44" t="s">
        <v>446</v>
      </c>
      <c r="I477" s="44" t="s">
        <v>150</v>
      </c>
      <c r="J477" s="44" t="s">
        <v>447</v>
      </c>
      <c r="K477" s="45">
        <v>3750</v>
      </c>
    </row>
    <row r="478" spans="1:11" x14ac:dyDescent="0.35">
      <c r="A478" s="44">
        <v>437</v>
      </c>
      <c r="C478" s="44" t="s">
        <v>564</v>
      </c>
      <c r="D478" s="44" t="s">
        <v>448</v>
      </c>
      <c r="E478" s="44" t="s">
        <v>449</v>
      </c>
      <c r="F478" s="44">
        <v>72</v>
      </c>
      <c r="G478" s="44" t="s">
        <v>450</v>
      </c>
      <c r="H478" s="44" t="s">
        <v>389</v>
      </c>
      <c r="I478" s="44">
        <v>2500</v>
      </c>
      <c r="J478" s="44" t="s">
        <v>451</v>
      </c>
      <c r="K478" s="45">
        <v>826122.27980000013</v>
      </c>
    </row>
    <row r="479" spans="1:11" x14ac:dyDescent="0.35">
      <c r="A479" s="44">
        <v>437</v>
      </c>
      <c r="C479" s="44" t="s">
        <v>564</v>
      </c>
      <c r="D479" s="44" t="s">
        <v>452</v>
      </c>
      <c r="E479" s="44" t="s">
        <v>453</v>
      </c>
      <c r="F479" s="44">
        <v>27</v>
      </c>
      <c r="G479" s="44" t="s">
        <v>454</v>
      </c>
      <c r="H479" s="44" t="s">
        <v>389</v>
      </c>
      <c r="I479" s="44">
        <v>1600</v>
      </c>
      <c r="J479" s="44" t="s">
        <v>455</v>
      </c>
      <c r="K479" s="45">
        <v>71071.875</v>
      </c>
    </row>
    <row r="480" spans="1:11" x14ac:dyDescent="0.35">
      <c r="A480" s="44">
        <v>437</v>
      </c>
      <c r="C480" s="44" t="s">
        <v>564</v>
      </c>
      <c r="D480" s="44" t="s">
        <v>456</v>
      </c>
      <c r="E480" s="44" t="s">
        <v>457</v>
      </c>
      <c r="F480" s="44">
        <v>27</v>
      </c>
      <c r="G480" s="44" t="s">
        <v>458</v>
      </c>
      <c r="H480" s="44" t="s">
        <v>389</v>
      </c>
      <c r="I480" s="44">
        <v>1600</v>
      </c>
      <c r="J480" s="44" t="s">
        <v>455</v>
      </c>
      <c r="K480" s="45">
        <v>45011.365452713399</v>
      </c>
    </row>
    <row r="481" spans="1:11" x14ac:dyDescent="0.35">
      <c r="A481" s="44">
        <v>437</v>
      </c>
      <c r="C481" s="44" t="s">
        <v>564</v>
      </c>
      <c r="D481" s="44" t="s">
        <v>459</v>
      </c>
      <c r="E481" s="44" t="s">
        <v>460</v>
      </c>
      <c r="F481" s="44">
        <v>27</v>
      </c>
      <c r="G481" s="44" t="s">
        <v>461</v>
      </c>
      <c r="H481" s="44" t="s">
        <v>389</v>
      </c>
      <c r="I481" s="44">
        <v>1600</v>
      </c>
      <c r="J481" s="44" t="s">
        <v>455</v>
      </c>
      <c r="K481" s="45">
        <v>37952.353533899528</v>
      </c>
    </row>
    <row r="482" spans="1:11" x14ac:dyDescent="0.35">
      <c r="A482" s="44">
        <v>437</v>
      </c>
      <c r="C482" s="44" t="s">
        <v>564</v>
      </c>
      <c r="D482" s="44" t="s">
        <v>462</v>
      </c>
      <c r="E482" s="44" t="s">
        <v>463</v>
      </c>
      <c r="F482" s="44">
        <v>27</v>
      </c>
      <c r="G482" s="44" t="s">
        <v>464</v>
      </c>
      <c r="H482" s="44" t="s">
        <v>389</v>
      </c>
      <c r="I482" s="44">
        <v>1600</v>
      </c>
      <c r="J482" s="44" t="s">
        <v>455</v>
      </c>
      <c r="K482" s="45">
        <v>11499.0625</v>
      </c>
    </row>
    <row r="483" spans="1:11" x14ac:dyDescent="0.35">
      <c r="A483" s="44">
        <v>437</v>
      </c>
      <c r="C483" s="44" t="s">
        <v>564</v>
      </c>
      <c r="D483" s="44" t="s">
        <v>465</v>
      </c>
      <c r="E483" s="44" t="s">
        <v>466</v>
      </c>
      <c r="F483" s="44">
        <v>27</v>
      </c>
      <c r="G483" s="44" t="s">
        <v>467</v>
      </c>
      <c r="H483" s="44" t="s">
        <v>389</v>
      </c>
      <c r="I483" s="44">
        <v>1600</v>
      </c>
      <c r="J483" s="44" t="s">
        <v>455</v>
      </c>
      <c r="K483" s="45">
        <v>22396.57406074565</v>
      </c>
    </row>
    <row r="484" spans="1:11" x14ac:dyDescent="0.35">
      <c r="A484" s="44">
        <v>437</v>
      </c>
      <c r="C484" s="44" t="s">
        <v>564</v>
      </c>
      <c r="D484" s="44" t="s">
        <v>565</v>
      </c>
      <c r="E484" s="44" t="s">
        <v>566</v>
      </c>
      <c r="F484" s="44">
        <v>162</v>
      </c>
      <c r="G484" s="44" t="s">
        <v>567</v>
      </c>
      <c r="H484" s="44" t="s">
        <v>389</v>
      </c>
      <c r="I484" s="44">
        <v>5000</v>
      </c>
      <c r="J484" s="44" t="s">
        <v>568</v>
      </c>
      <c r="K484" s="45">
        <v>10174.999999999998</v>
      </c>
    </row>
    <row r="485" spans="1:11" x14ac:dyDescent="0.35">
      <c r="A485" s="44">
        <v>437</v>
      </c>
      <c r="C485" s="44" t="s">
        <v>564</v>
      </c>
      <c r="D485" s="44" t="s">
        <v>468</v>
      </c>
      <c r="E485" s="44" t="s">
        <v>469</v>
      </c>
      <c r="F485" s="44">
        <v>24</v>
      </c>
      <c r="G485" s="44" t="s">
        <v>470</v>
      </c>
      <c r="H485" s="44" t="s">
        <v>471</v>
      </c>
      <c r="I485" s="44" t="s">
        <v>150</v>
      </c>
      <c r="J485" s="44" t="s">
        <v>472</v>
      </c>
      <c r="K485" s="45">
        <v>7803</v>
      </c>
    </row>
    <row r="486" spans="1:11" x14ac:dyDescent="0.35">
      <c r="A486" s="44">
        <v>437</v>
      </c>
      <c r="C486" s="44" t="s">
        <v>564</v>
      </c>
      <c r="D486" s="44" t="s">
        <v>473</v>
      </c>
      <c r="E486" s="44" t="s">
        <v>474</v>
      </c>
      <c r="F486" s="44">
        <v>79</v>
      </c>
      <c r="G486" s="44" t="s">
        <v>475</v>
      </c>
      <c r="H486" s="44" t="s">
        <v>476</v>
      </c>
      <c r="I486" s="44">
        <v>2600</v>
      </c>
      <c r="J486" s="44" t="s">
        <v>477</v>
      </c>
      <c r="K486" s="45">
        <v>6500.0000000000018</v>
      </c>
    </row>
    <row r="487" spans="1:11" x14ac:dyDescent="0.35">
      <c r="A487" s="44">
        <v>437</v>
      </c>
      <c r="C487" s="44" t="s">
        <v>564</v>
      </c>
      <c r="D487" s="44" t="s">
        <v>478</v>
      </c>
      <c r="E487" s="44" t="s">
        <v>479</v>
      </c>
      <c r="F487" s="44">
        <v>87</v>
      </c>
      <c r="G487" s="44" t="s">
        <v>480</v>
      </c>
      <c r="H487" s="44" t="s">
        <v>481</v>
      </c>
      <c r="I487" s="44">
        <v>2700</v>
      </c>
      <c r="J487" s="44" t="s">
        <v>482</v>
      </c>
      <c r="K487" s="45">
        <v>999.99999999999989</v>
      </c>
    </row>
    <row r="488" spans="1:11" x14ac:dyDescent="0.35">
      <c r="A488" s="44">
        <v>0</v>
      </c>
      <c r="C488" s="44" t="s">
        <v>533</v>
      </c>
      <c r="D488" s="44" t="s">
        <v>569</v>
      </c>
      <c r="E488" s="44" t="s">
        <v>570</v>
      </c>
      <c r="F488" s="44">
        <v>69</v>
      </c>
      <c r="G488" s="44" t="s">
        <v>34</v>
      </c>
      <c r="H488" s="44" t="s">
        <v>417</v>
      </c>
      <c r="I488" s="44">
        <v>2500</v>
      </c>
      <c r="J488" s="44" t="s">
        <v>563</v>
      </c>
      <c r="K488" s="45">
        <v>46841.09</v>
      </c>
    </row>
    <row r="489" spans="1:11" x14ac:dyDescent="0.35">
      <c r="A489" s="44">
        <v>437</v>
      </c>
      <c r="C489" s="44" t="s">
        <v>564</v>
      </c>
      <c r="D489" s="44" t="s">
        <v>552</v>
      </c>
      <c r="E489" s="44" t="s">
        <v>553</v>
      </c>
      <c r="F489" s="44">
        <v>79</v>
      </c>
      <c r="G489" s="44" t="s">
        <v>554</v>
      </c>
      <c r="H489" s="44" t="s">
        <v>476</v>
      </c>
      <c r="I489" s="44">
        <v>2600</v>
      </c>
      <c r="J489" s="44" t="s">
        <v>477</v>
      </c>
      <c r="K489" s="45">
        <v>500.00000000000006</v>
      </c>
    </row>
    <row r="490" spans="1:11" x14ac:dyDescent="0.35">
      <c r="A490" s="44">
        <v>437</v>
      </c>
      <c r="C490" s="44" t="s">
        <v>564</v>
      </c>
      <c r="D490" s="44" t="s">
        <v>487</v>
      </c>
      <c r="E490" s="44" t="s">
        <v>488</v>
      </c>
      <c r="F490" s="44">
        <v>25</v>
      </c>
      <c r="G490" s="44" t="s">
        <v>464</v>
      </c>
      <c r="H490" s="44" t="s">
        <v>31</v>
      </c>
      <c r="I490" s="44">
        <v>1600</v>
      </c>
      <c r="J490" s="44" t="s">
        <v>489</v>
      </c>
      <c r="K490" s="45">
        <v>999.99999999999977</v>
      </c>
    </row>
    <row r="491" spans="1:11" x14ac:dyDescent="0.35">
      <c r="A491" s="44">
        <v>437</v>
      </c>
      <c r="C491" s="44" t="s">
        <v>564</v>
      </c>
      <c r="D491" s="44" t="s">
        <v>490</v>
      </c>
      <c r="E491" s="44" t="s">
        <v>491</v>
      </c>
      <c r="F491" s="44">
        <v>24</v>
      </c>
      <c r="G491" s="44" t="s">
        <v>458</v>
      </c>
      <c r="H491" s="44" t="s">
        <v>295</v>
      </c>
      <c r="I491" s="44">
        <v>1600</v>
      </c>
      <c r="J491" s="44" t="s">
        <v>492</v>
      </c>
      <c r="K491" s="45">
        <v>6250.0000000000027</v>
      </c>
    </row>
    <row r="492" spans="1:11" x14ac:dyDescent="0.35">
      <c r="A492" s="44">
        <v>437</v>
      </c>
      <c r="C492" s="44" t="s">
        <v>564</v>
      </c>
      <c r="D492" s="44" t="s">
        <v>493</v>
      </c>
      <c r="E492" s="44" t="s">
        <v>494</v>
      </c>
      <c r="F492" s="44">
        <v>25</v>
      </c>
      <c r="G492" s="44" t="s">
        <v>495</v>
      </c>
      <c r="H492" s="44" t="s">
        <v>31</v>
      </c>
      <c r="I492" s="44">
        <v>1600</v>
      </c>
      <c r="J492" s="44" t="s">
        <v>489</v>
      </c>
      <c r="K492" s="45">
        <v>799.99999999999966</v>
      </c>
    </row>
    <row r="493" spans="1:11" x14ac:dyDescent="0.35">
      <c r="A493" s="44">
        <v>437</v>
      </c>
      <c r="C493" s="44" t="s">
        <v>564</v>
      </c>
      <c r="D493" s="44" t="s">
        <v>496</v>
      </c>
      <c r="E493" s="44" t="s">
        <v>497</v>
      </c>
      <c r="F493" s="44">
        <v>69</v>
      </c>
      <c r="G493" s="44" t="s">
        <v>498</v>
      </c>
      <c r="H493" s="44" t="s">
        <v>499</v>
      </c>
      <c r="I493" s="44">
        <v>2500</v>
      </c>
      <c r="J493" s="44" t="s">
        <v>500</v>
      </c>
      <c r="K493" s="45">
        <v>1422.9000000000003</v>
      </c>
    </row>
    <row r="494" spans="1:11" x14ac:dyDescent="0.35">
      <c r="A494" s="44">
        <v>437</v>
      </c>
      <c r="C494" s="44" t="s">
        <v>564</v>
      </c>
      <c r="D494" s="44" t="s">
        <v>501</v>
      </c>
      <c r="E494" s="44" t="s">
        <v>502</v>
      </c>
      <c r="F494" s="44">
        <v>54</v>
      </c>
      <c r="G494" s="44" t="s">
        <v>503</v>
      </c>
      <c r="H494" s="44" t="s">
        <v>389</v>
      </c>
      <c r="I494" s="44">
        <v>2300</v>
      </c>
      <c r="J494" s="44" t="s">
        <v>504</v>
      </c>
      <c r="K494" s="45">
        <v>1407</v>
      </c>
    </row>
    <row r="495" spans="1:11" x14ac:dyDescent="0.35">
      <c r="A495" s="44">
        <v>437</v>
      </c>
      <c r="C495" s="44" t="s">
        <v>564</v>
      </c>
      <c r="D495" s="44" t="s">
        <v>505</v>
      </c>
      <c r="E495" s="44" t="s">
        <v>506</v>
      </c>
      <c r="F495" s="44">
        <v>88</v>
      </c>
      <c r="G495" s="44" t="s">
        <v>507</v>
      </c>
      <c r="H495" s="44" t="s">
        <v>508</v>
      </c>
      <c r="I495" s="44">
        <v>2700</v>
      </c>
      <c r="J495" s="44" t="s">
        <v>509</v>
      </c>
      <c r="K495" s="45">
        <v>1800</v>
      </c>
    </row>
    <row r="496" spans="1:11" x14ac:dyDescent="0.35">
      <c r="A496" s="44">
        <v>437</v>
      </c>
      <c r="C496" s="44" t="s">
        <v>564</v>
      </c>
      <c r="D496" s="44" t="s">
        <v>571</v>
      </c>
      <c r="E496" s="44" t="s">
        <v>572</v>
      </c>
      <c r="F496" s="44">
        <v>25</v>
      </c>
      <c r="G496" s="44" t="s">
        <v>573</v>
      </c>
      <c r="H496" s="44" t="s">
        <v>574</v>
      </c>
      <c r="I496" s="44">
        <v>1600</v>
      </c>
      <c r="J496" s="44" t="s">
        <v>575</v>
      </c>
      <c r="K496" s="45">
        <v>82500</v>
      </c>
    </row>
    <row r="497" spans="1:11" x14ac:dyDescent="0.35">
      <c r="A497" s="44">
        <v>388</v>
      </c>
      <c r="C497" s="44" t="s">
        <v>548</v>
      </c>
      <c r="D497" s="44" t="s">
        <v>147</v>
      </c>
      <c r="E497" s="44" t="s">
        <v>148</v>
      </c>
      <c r="F497" s="44">
        <v>6</v>
      </c>
      <c r="G497" s="44" t="s">
        <v>149</v>
      </c>
      <c r="H497" s="44">
        <v>1700</v>
      </c>
      <c r="I497" s="44" t="s">
        <v>150</v>
      </c>
      <c r="J497" s="44" t="s">
        <v>151</v>
      </c>
      <c r="K497" s="45">
        <v>48646.700000000019</v>
      </c>
    </row>
    <row r="498" spans="1:11" x14ac:dyDescent="0.35">
      <c r="A498" s="44">
        <v>388</v>
      </c>
      <c r="C498" s="44" t="s">
        <v>548</v>
      </c>
      <c r="D498" s="44" t="s">
        <v>152</v>
      </c>
      <c r="E498" s="44" t="s">
        <v>150</v>
      </c>
      <c r="F498" s="44">
        <v>6</v>
      </c>
      <c r="G498" s="44" t="s">
        <v>153</v>
      </c>
      <c r="H498" s="44">
        <v>1700</v>
      </c>
      <c r="I498" s="44">
        <v>1600</v>
      </c>
      <c r="J498" s="44" t="s">
        <v>154</v>
      </c>
      <c r="K498" s="45">
        <v>6418.7484000000022</v>
      </c>
    </row>
    <row r="499" spans="1:11" x14ac:dyDescent="0.35">
      <c r="A499" s="44">
        <v>388</v>
      </c>
      <c r="C499" s="44" t="s">
        <v>548</v>
      </c>
      <c r="D499" s="44" t="s">
        <v>159</v>
      </c>
      <c r="E499" s="44" t="s">
        <v>160</v>
      </c>
      <c r="F499" s="44">
        <v>14</v>
      </c>
      <c r="G499" s="44" t="s">
        <v>161</v>
      </c>
      <c r="H499" s="44">
        <v>5710</v>
      </c>
      <c r="I499" s="44" t="s">
        <v>150</v>
      </c>
      <c r="J499" s="44" t="s">
        <v>162</v>
      </c>
      <c r="K499" s="45">
        <v>4409807.9999999991</v>
      </c>
    </row>
    <row r="500" spans="1:11" x14ac:dyDescent="0.35">
      <c r="A500" s="44">
        <v>388</v>
      </c>
      <c r="C500" s="44" t="s">
        <v>548</v>
      </c>
      <c r="D500" s="44" t="s">
        <v>163</v>
      </c>
      <c r="E500" s="44" t="s">
        <v>164</v>
      </c>
      <c r="F500" s="44">
        <v>9</v>
      </c>
      <c r="G500" s="44" t="s">
        <v>165</v>
      </c>
      <c r="H500" s="44">
        <v>4954</v>
      </c>
      <c r="I500" s="44" t="s">
        <v>150</v>
      </c>
      <c r="J500" s="44" t="s">
        <v>166</v>
      </c>
      <c r="K500" s="45">
        <v>529139</v>
      </c>
    </row>
    <row r="501" spans="1:11" x14ac:dyDescent="0.35">
      <c r="A501" s="44">
        <v>388</v>
      </c>
      <c r="C501" s="44" t="s">
        <v>548</v>
      </c>
      <c r="D501" s="44" t="s">
        <v>167</v>
      </c>
      <c r="E501" s="44" t="s">
        <v>168</v>
      </c>
      <c r="F501" s="44">
        <v>8</v>
      </c>
      <c r="G501" s="44" t="s">
        <v>169</v>
      </c>
      <c r="H501" s="44">
        <v>3954</v>
      </c>
      <c r="I501" s="44" t="s">
        <v>150</v>
      </c>
      <c r="J501" s="44" t="s">
        <v>170</v>
      </c>
      <c r="K501" s="45">
        <v>64907.319999999978</v>
      </c>
    </row>
    <row r="502" spans="1:11" x14ac:dyDescent="0.35">
      <c r="A502" s="44">
        <v>388</v>
      </c>
      <c r="C502" s="44" t="s">
        <v>548</v>
      </c>
      <c r="D502" s="44" t="s">
        <v>171</v>
      </c>
      <c r="E502" s="44" t="s">
        <v>172</v>
      </c>
      <c r="F502" s="44">
        <v>9</v>
      </c>
      <c r="G502" s="44" t="s">
        <v>173</v>
      </c>
      <c r="H502" s="44">
        <v>4954</v>
      </c>
      <c r="I502" s="44" t="s">
        <v>150</v>
      </c>
      <c r="J502" s="44" t="s">
        <v>166</v>
      </c>
      <c r="K502" s="45">
        <v>136052</v>
      </c>
    </row>
    <row r="503" spans="1:11" x14ac:dyDescent="0.35">
      <c r="A503" s="44">
        <v>388</v>
      </c>
      <c r="C503" s="44" t="s">
        <v>548</v>
      </c>
      <c r="D503" s="44" t="s">
        <v>174</v>
      </c>
      <c r="E503" s="44" t="s">
        <v>25</v>
      </c>
      <c r="F503" s="44">
        <v>9</v>
      </c>
      <c r="G503" s="44" t="s">
        <v>175</v>
      </c>
      <c r="H503" s="44">
        <v>4954</v>
      </c>
      <c r="I503" s="44">
        <v>2200</v>
      </c>
      <c r="J503" s="44" t="s">
        <v>176</v>
      </c>
      <c r="K503" s="45">
        <v>15673.000000000002</v>
      </c>
    </row>
    <row r="504" spans="1:11" x14ac:dyDescent="0.35">
      <c r="A504" s="44">
        <v>388</v>
      </c>
      <c r="C504" s="44" t="s">
        <v>548</v>
      </c>
      <c r="D504" s="44" t="s">
        <v>177</v>
      </c>
      <c r="E504" s="44" t="s">
        <v>178</v>
      </c>
      <c r="F504" s="44">
        <v>9</v>
      </c>
      <c r="G504" s="44" t="s">
        <v>179</v>
      </c>
      <c r="H504" s="44">
        <v>4954</v>
      </c>
      <c r="I504" s="44" t="s">
        <v>150</v>
      </c>
      <c r="J504" s="44" t="s">
        <v>166</v>
      </c>
      <c r="K504" s="45">
        <v>9679</v>
      </c>
    </row>
    <row r="505" spans="1:11" x14ac:dyDescent="0.35">
      <c r="A505" s="44">
        <v>388</v>
      </c>
      <c r="C505" s="44" t="s">
        <v>548</v>
      </c>
      <c r="D505" s="44" t="s">
        <v>180</v>
      </c>
      <c r="E505" s="44" t="s">
        <v>181</v>
      </c>
      <c r="F505" s="44">
        <v>9</v>
      </c>
      <c r="G505" s="44" t="s">
        <v>182</v>
      </c>
      <c r="H505" s="44">
        <v>4954</v>
      </c>
      <c r="I505" s="44" t="s">
        <v>150</v>
      </c>
      <c r="J505" s="44" t="s">
        <v>166</v>
      </c>
      <c r="K505" s="45">
        <v>9423</v>
      </c>
    </row>
    <row r="506" spans="1:11" x14ac:dyDescent="0.35">
      <c r="A506" s="44">
        <v>388</v>
      </c>
      <c r="C506" s="44" t="s">
        <v>548</v>
      </c>
      <c r="D506" s="44" t="s">
        <v>183</v>
      </c>
      <c r="E506" s="44" t="s">
        <v>184</v>
      </c>
      <c r="F506" s="44">
        <v>8</v>
      </c>
      <c r="G506" s="44" t="s">
        <v>185</v>
      </c>
      <c r="H506" s="44">
        <v>3954</v>
      </c>
      <c r="I506" s="44" t="s">
        <v>137</v>
      </c>
      <c r="J506" s="44" t="s">
        <v>136</v>
      </c>
      <c r="K506" s="45">
        <v>5683.7052000000003</v>
      </c>
    </row>
    <row r="507" spans="1:11" x14ac:dyDescent="0.35">
      <c r="A507" s="44">
        <v>388</v>
      </c>
      <c r="C507" s="44" t="s">
        <v>548</v>
      </c>
      <c r="D507" s="44" t="s">
        <v>186</v>
      </c>
      <c r="E507" s="44" t="s">
        <v>187</v>
      </c>
      <c r="F507" s="44">
        <v>8</v>
      </c>
      <c r="G507" s="44" t="s">
        <v>188</v>
      </c>
      <c r="H507" s="44">
        <v>3954</v>
      </c>
      <c r="I507" s="44" t="s">
        <v>137</v>
      </c>
      <c r="J507" s="44" t="s">
        <v>136</v>
      </c>
      <c r="K507" s="45">
        <v>10332.732599999999</v>
      </c>
    </row>
    <row r="508" spans="1:11" x14ac:dyDescent="0.35">
      <c r="A508" s="44">
        <v>388</v>
      </c>
      <c r="C508" s="44" t="s">
        <v>548</v>
      </c>
      <c r="D508" s="44" t="s">
        <v>189</v>
      </c>
      <c r="E508" s="44" t="s">
        <v>190</v>
      </c>
      <c r="F508" s="44">
        <v>6</v>
      </c>
      <c r="G508" s="44" t="s">
        <v>191</v>
      </c>
      <c r="H508" s="44">
        <v>1900</v>
      </c>
      <c r="I508" s="44">
        <v>1700</v>
      </c>
      <c r="J508" s="44" t="s">
        <v>192</v>
      </c>
      <c r="K508" s="45">
        <v>200461.00000000003</v>
      </c>
    </row>
    <row r="509" spans="1:11" x14ac:dyDescent="0.35">
      <c r="A509" s="44">
        <v>388</v>
      </c>
      <c r="C509" s="44" t="s">
        <v>548</v>
      </c>
      <c r="D509" s="44" t="s">
        <v>193</v>
      </c>
      <c r="E509" s="44" t="s">
        <v>194</v>
      </c>
      <c r="F509" s="44">
        <v>8</v>
      </c>
      <c r="G509" s="44" t="s">
        <v>195</v>
      </c>
      <c r="H509" s="44">
        <v>3954</v>
      </c>
      <c r="I509" s="44" t="s">
        <v>160</v>
      </c>
      <c r="J509" s="44" t="s">
        <v>196</v>
      </c>
      <c r="K509" s="45">
        <v>1315.7841695999998</v>
      </c>
    </row>
    <row r="510" spans="1:11" x14ac:dyDescent="0.35">
      <c r="A510" s="44">
        <v>388</v>
      </c>
      <c r="C510" s="44" t="s">
        <v>548</v>
      </c>
      <c r="D510" s="44" t="s">
        <v>197</v>
      </c>
      <c r="E510" s="44" t="s">
        <v>198</v>
      </c>
      <c r="F510" s="44">
        <v>9</v>
      </c>
      <c r="G510" s="44" t="s">
        <v>199</v>
      </c>
      <c r="H510" s="44">
        <v>4954</v>
      </c>
      <c r="I510" s="44">
        <v>1600</v>
      </c>
      <c r="J510" s="44" t="s">
        <v>200</v>
      </c>
      <c r="K510" s="45">
        <v>18576.613539529746</v>
      </c>
    </row>
    <row r="511" spans="1:11" x14ac:dyDescent="0.35">
      <c r="A511" s="44">
        <v>388</v>
      </c>
      <c r="C511" s="44" t="s">
        <v>548</v>
      </c>
      <c r="D511" s="44" t="s">
        <v>514</v>
      </c>
      <c r="E511" s="44" t="s">
        <v>515</v>
      </c>
      <c r="F511" s="44">
        <v>6</v>
      </c>
      <c r="G511" s="44" t="s">
        <v>516</v>
      </c>
      <c r="H511" s="44">
        <v>1900</v>
      </c>
      <c r="I511" s="44" t="s">
        <v>150</v>
      </c>
      <c r="J511" s="44" t="s">
        <v>517</v>
      </c>
      <c r="K511" s="45">
        <v>95774.911198354836</v>
      </c>
    </row>
    <row r="512" spans="1:11" x14ac:dyDescent="0.35">
      <c r="A512" s="44">
        <v>388</v>
      </c>
      <c r="C512" s="44" t="s">
        <v>548</v>
      </c>
      <c r="D512" s="44" t="s">
        <v>201</v>
      </c>
      <c r="E512" s="44" t="s">
        <v>202</v>
      </c>
      <c r="F512" s="44">
        <v>6</v>
      </c>
      <c r="G512" s="44" t="s">
        <v>203</v>
      </c>
      <c r="H512" s="44">
        <v>1900</v>
      </c>
      <c r="I512" s="44">
        <v>1600</v>
      </c>
      <c r="J512" s="44" t="s">
        <v>204</v>
      </c>
      <c r="K512" s="45">
        <v>21800</v>
      </c>
    </row>
    <row r="513" spans="1:11" x14ac:dyDescent="0.35">
      <c r="A513" s="44">
        <v>388</v>
      </c>
      <c r="C513" s="44" t="s">
        <v>548</v>
      </c>
      <c r="D513" s="44" t="s">
        <v>205</v>
      </c>
      <c r="E513" s="44" t="s">
        <v>206</v>
      </c>
      <c r="F513" s="44">
        <v>6</v>
      </c>
      <c r="G513" s="44" t="s">
        <v>207</v>
      </c>
      <c r="H513" s="44">
        <v>1954</v>
      </c>
      <c r="I513" s="44" t="s">
        <v>137</v>
      </c>
      <c r="J513" s="44" t="s">
        <v>208</v>
      </c>
      <c r="K513" s="45">
        <v>13020</v>
      </c>
    </row>
    <row r="514" spans="1:11" x14ac:dyDescent="0.35">
      <c r="A514" s="44">
        <v>388</v>
      </c>
      <c r="C514" s="44" t="s">
        <v>548</v>
      </c>
      <c r="D514" s="44" t="s">
        <v>209</v>
      </c>
      <c r="E514" s="44" t="s">
        <v>27</v>
      </c>
      <c r="F514" s="44">
        <v>6</v>
      </c>
      <c r="G514" s="44" t="s">
        <v>210</v>
      </c>
      <c r="H514" s="44">
        <v>1954</v>
      </c>
      <c r="I514" s="44" t="s">
        <v>211</v>
      </c>
      <c r="J514" s="44" t="s">
        <v>212</v>
      </c>
      <c r="K514" s="45">
        <v>74885.039999999994</v>
      </c>
    </row>
    <row r="515" spans="1:11" x14ac:dyDescent="0.35">
      <c r="A515" s="44">
        <v>388</v>
      </c>
      <c r="C515" s="44" t="s">
        <v>548</v>
      </c>
      <c r="D515" s="44" t="s">
        <v>213</v>
      </c>
      <c r="E515" s="44" t="s">
        <v>214</v>
      </c>
      <c r="F515" s="44">
        <v>6</v>
      </c>
      <c r="G515" s="44" t="s">
        <v>215</v>
      </c>
      <c r="H515" s="44">
        <v>1954</v>
      </c>
      <c r="I515" s="44" t="s">
        <v>150</v>
      </c>
      <c r="J515" s="44" t="s">
        <v>216</v>
      </c>
      <c r="K515" s="45">
        <v>161345.15999999995</v>
      </c>
    </row>
    <row r="516" spans="1:11" x14ac:dyDescent="0.35">
      <c r="A516" s="44">
        <v>388</v>
      </c>
      <c r="C516" s="44" t="s">
        <v>548</v>
      </c>
      <c r="D516" s="44" t="s">
        <v>217</v>
      </c>
      <c r="E516" s="44" t="s">
        <v>218</v>
      </c>
      <c r="F516" s="44">
        <v>6</v>
      </c>
      <c r="G516" s="44" t="s">
        <v>219</v>
      </c>
      <c r="H516" s="44">
        <v>1954</v>
      </c>
      <c r="I516" s="44" t="s">
        <v>150</v>
      </c>
      <c r="J516" s="44" t="s">
        <v>216</v>
      </c>
      <c r="K516" s="45">
        <v>119175</v>
      </c>
    </row>
    <row r="517" spans="1:11" x14ac:dyDescent="0.35">
      <c r="A517" s="44">
        <v>388</v>
      </c>
      <c r="C517" s="44" t="s">
        <v>548</v>
      </c>
      <c r="D517" s="44" t="s">
        <v>220</v>
      </c>
      <c r="E517" s="44" t="s">
        <v>221</v>
      </c>
      <c r="F517" s="44">
        <v>6</v>
      </c>
      <c r="G517" s="44" t="s">
        <v>222</v>
      </c>
      <c r="H517" s="44">
        <v>1954</v>
      </c>
      <c r="I517" s="44" t="s">
        <v>223</v>
      </c>
      <c r="J517" s="44" t="s">
        <v>224</v>
      </c>
      <c r="K517" s="45">
        <v>28296.399999999998</v>
      </c>
    </row>
    <row r="518" spans="1:11" x14ac:dyDescent="0.35">
      <c r="A518" s="44">
        <v>388</v>
      </c>
      <c r="C518" s="44" t="s">
        <v>548</v>
      </c>
      <c r="D518" s="44" t="s">
        <v>225</v>
      </c>
      <c r="E518" s="44" t="s">
        <v>226</v>
      </c>
      <c r="F518" s="44">
        <v>6</v>
      </c>
      <c r="G518" s="44" t="s">
        <v>227</v>
      </c>
      <c r="H518" s="44">
        <v>1954</v>
      </c>
      <c r="I518" s="44" t="s">
        <v>150</v>
      </c>
      <c r="J518" s="44" t="s">
        <v>216</v>
      </c>
      <c r="K518" s="45">
        <v>52276.400000000016</v>
      </c>
    </row>
    <row r="519" spans="1:11" x14ac:dyDescent="0.35">
      <c r="A519" s="44">
        <v>388</v>
      </c>
      <c r="C519" s="44" t="s">
        <v>548</v>
      </c>
      <c r="D519" s="44" t="s">
        <v>228</v>
      </c>
      <c r="E519" s="44" t="s">
        <v>229</v>
      </c>
      <c r="F519" s="44">
        <v>6</v>
      </c>
      <c r="G519" s="44" t="s">
        <v>230</v>
      </c>
      <c r="H519" s="44">
        <v>1954</v>
      </c>
      <c r="I519" s="44" t="s">
        <v>223</v>
      </c>
      <c r="J519" s="44" t="s">
        <v>224</v>
      </c>
      <c r="K519" s="45">
        <v>26136.779999999995</v>
      </c>
    </row>
    <row r="520" spans="1:11" x14ac:dyDescent="0.35">
      <c r="A520" s="44">
        <v>388</v>
      </c>
      <c r="C520" s="44" t="s">
        <v>548</v>
      </c>
      <c r="D520" s="44" t="s">
        <v>231</v>
      </c>
      <c r="E520" s="44" t="s">
        <v>232</v>
      </c>
      <c r="F520" s="44">
        <v>6</v>
      </c>
      <c r="G520" s="44" t="s">
        <v>233</v>
      </c>
      <c r="H520" s="44">
        <v>1954</v>
      </c>
      <c r="I520" s="44" t="s">
        <v>150</v>
      </c>
      <c r="J520" s="44" t="s">
        <v>216</v>
      </c>
      <c r="K520" s="45">
        <v>169539.78</v>
      </c>
    </row>
    <row r="521" spans="1:11" x14ac:dyDescent="0.35">
      <c r="A521" s="44">
        <v>388</v>
      </c>
      <c r="C521" s="44" t="s">
        <v>548</v>
      </c>
      <c r="D521" s="44" t="s">
        <v>234</v>
      </c>
      <c r="E521" s="44" t="s">
        <v>235</v>
      </c>
      <c r="F521" s="44">
        <v>6</v>
      </c>
      <c r="G521" s="44" t="s">
        <v>236</v>
      </c>
      <c r="H521" s="44">
        <v>1954</v>
      </c>
      <c r="I521" s="44" t="s">
        <v>150</v>
      </c>
      <c r="J521" s="44" t="s">
        <v>216</v>
      </c>
      <c r="K521" s="45">
        <v>111265.73</v>
      </c>
    </row>
    <row r="522" spans="1:11" x14ac:dyDescent="0.35">
      <c r="A522" s="44">
        <v>388</v>
      </c>
      <c r="C522" s="44" t="s">
        <v>548</v>
      </c>
      <c r="D522" s="44" t="s">
        <v>237</v>
      </c>
      <c r="E522" s="44" t="s">
        <v>238</v>
      </c>
      <c r="F522" s="44">
        <v>6</v>
      </c>
      <c r="G522" s="44" t="s">
        <v>239</v>
      </c>
      <c r="H522" s="44">
        <v>1954</v>
      </c>
      <c r="I522" s="44" t="s">
        <v>150</v>
      </c>
      <c r="J522" s="44" t="s">
        <v>216</v>
      </c>
      <c r="K522" s="45">
        <v>99809.880000000019</v>
      </c>
    </row>
    <row r="523" spans="1:11" x14ac:dyDescent="0.35">
      <c r="A523" s="44">
        <v>388</v>
      </c>
      <c r="C523" s="44" t="s">
        <v>548</v>
      </c>
      <c r="D523" s="44" t="s">
        <v>240</v>
      </c>
      <c r="E523" s="44" t="s">
        <v>241</v>
      </c>
      <c r="F523" s="44">
        <v>6</v>
      </c>
      <c r="G523" s="44" t="s">
        <v>242</v>
      </c>
      <c r="H523" s="44">
        <v>1954</v>
      </c>
      <c r="I523" s="44" t="s">
        <v>150</v>
      </c>
      <c r="J523" s="44" t="s">
        <v>216</v>
      </c>
      <c r="K523" s="45">
        <v>165928.52000000002</v>
      </c>
    </row>
    <row r="524" spans="1:11" x14ac:dyDescent="0.35">
      <c r="A524" s="44">
        <v>388</v>
      </c>
      <c r="C524" s="44" t="s">
        <v>548</v>
      </c>
      <c r="D524" s="44" t="s">
        <v>243</v>
      </c>
      <c r="E524" s="44" t="s">
        <v>244</v>
      </c>
      <c r="F524" s="44">
        <v>6</v>
      </c>
      <c r="G524" s="44" t="s">
        <v>245</v>
      </c>
      <c r="H524" s="44">
        <v>1970</v>
      </c>
      <c r="I524" s="44" t="s">
        <v>246</v>
      </c>
      <c r="J524" s="44" t="s">
        <v>247</v>
      </c>
      <c r="K524" s="45">
        <v>257110</v>
      </c>
    </row>
    <row r="525" spans="1:11" x14ac:dyDescent="0.35">
      <c r="A525" s="44">
        <v>388</v>
      </c>
      <c r="C525" s="44" t="s">
        <v>548</v>
      </c>
      <c r="D525" s="44" t="s">
        <v>248</v>
      </c>
      <c r="E525" s="44" t="s">
        <v>249</v>
      </c>
      <c r="F525" s="44">
        <v>22</v>
      </c>
      <c r="G525" s="44" t="s">
        <v>250</v>
      </c>
      <c r="H525" s="44" t="s">
        <v>178</v>
      </c>
      <c r="I525" s="44">
        <v>1300</v>
      </c>
      <c r="J525" s="44" t="s">
        <v>251</v>
      </c>
      <c r="K525" s="45">
        <v>2063952.0000000002</v>
      </c>
    </row>
    <row r="526" spans="1:11" x14ac:dyDescent="0.35">
      <c r="A526" s="44">
        <v>388</v>
      </c>
      <c r="C526" s="44" t="s">
        <v>548</v>
      </c>
      <c r="D526" s="44" t="s">
        <v>252</v>
      </c>
      <c r="E526" s="44" t="s">
        <v>253</v>
      </c>
      <c r="F526" s="44">
        <v>58</v>
      </c>
      <c r="G526" s="44" t="s">
        <v>254</v>
      </c>
      <c r="H526" s="44" t="s">
        <v>178</v>
      </c>
      <c r="I526" s="44">
        <v>2400</v>
      </c>
      <c r="J526" s="44" t="s">
        <v>255</v>
      </c>
      <c r="K526" s="45">
        <v>921334.24999999965</v>
      </c>
    </row>
    <row r="527" spans="1:11" x14ac:dyDescent="0.35">
      <c r="A527" s="44">
        <v>388</v>
      </c>
      <c r="C527" s="44" t="s">
        <v>548</v>
      </c>
      <c r="D527" s="44" t="s">
        <v>256</v>
      </c>
      <c r="E527" s="44" t="s">
        <v>257</v>
      </c>
      <c r="F527" s="44">
        <v>22</v>
      </c>
      <c r="G527" s="44" t="s">
        <v>258</v>
      </c>
      <c r="H527" s="44" t="s">
        <v>190</v>
      </c>
      <c r="I527" s="44" t="s">
        <v>150</v>
      </c>
      <c r="J527" s="44" t="s">
        <v>259</v>
      </c>
      <c r="K527" s="45">
        <v>4999.9999999999982</v>
      </c>
    </row>
    <row r="528" spans="1:11" x14ac:dyDescent="0.35">
      <c r="A528" s="44">
        <v>388</v>
      </c>
      <c r="C528" s="44" t="s">
        <v>548</v>
      </c>
      <c r="D528" s="44" t="s">
        <v>260</v>
      </c>
      <c r="E528" s="44" t="s">
        <v>261</v>
      </c>
      <c r="F528" s="44">
        <v>22</v>
      </c>
      <c r="G528" s="44" t="s">
        <v>262</v>
      </c>
      <c r="H528" s="44" t="s">
        <v>190</v>
      </c>
      <c r="I528" s="44" t="s">
        <v>150</v>
      </c>
      <c r="J528" s="44" t="s">
        <v>259</v>
      </c>
      <c r="K528" s="45">
        <v>9000</v>
      </c>
    </row>
    <row r="529" spans="1:11" x14ac:dyDescent="0.35">
      <c r="A529" s="44">
        <v>388</v>
      </c>
      <c r="C529" s="44" t="s">
        <v>548</v>
      </c>
      <c r="D529" s="44" t="s">
        <v>263</v>
      </c>
      <c r="E529" s="44" t="s">
        <v>264</v>
      </c>
      <c r="F529" s="44">
        <v>22</v>
      </c>
      <c r="G529" s="44" t="s">
        <v>265</v>
      </c>
      <c r="H529" s="44" t="s">
        <v>190</v>
      </c>
      <c r="I529" s="44" t="s">
        <v>150</v>
      </c>
      <c r="J529" s="44" t="s">
        <v>259</v>
      </c>
      <c r="K529" s="45">
        <v>19500</v>
      </c>
    </row>
    <row r="530" spans="1:11" x14ac:dyDescent="0.35">
      <c r="A530" s="44">
        <v>388</v>
      </c>
      <c r="C530" s="44" t="s">
        <v>548</v>
      </c>
      <c r="D530" s="44" t="s">
        <v>266</v>
      </c>
      <c r="E530" s="44" t="s">
        <v>267</v>
      </c>
      <c r="F530" s="44">
        <v>22</v>
      </c>
      <c r="G530" s="44" t="s">
        <v>268</v>
      </c>
      <c r="H530" s="44" t="s">
        <v>190</v>
      </c>
      <c r="I530" s="44" t="s">
        <v>150</v>
      </c>
      <c r="J530" s="44" t="s">
        <v>259</v>
      </c>
      <c r="K530" s="45">
        <v>73500</v>
      </c>
    </row>
    <row r="531" spans="1:11" x14ac:dyDescent="0.35">
      <c r="A531" s="44">
        <v>388</v>
      </c>
      <c r="C531" s="44" t="s">
        <v>548</v>
      </c>
      <c r="D531" s="44" t="s">
        <v>269</v>
      </c>
      <c r="E531" s="44" t="s">
        <v>270</v>
      </c>
      <c r="F531" s="44">
        <v>22</v>
      </c>
      <c r="G531" s="44" t="s">
        <v>271</v>
      </c>
      <c r="H531" s="44" t="s">
        <v>190</v>
      </c>
      <c r="I531" s="44">
        <v>1800</v>
      </c>
      <c r="J531" s="44" t="s">
        <v>272</v>
      </c>
      <c r="K531" s="45">
        <v>15000.000000000002</v>
      </c>
    </row>
    <row r="532" spans="1:11" x14ac:dyDescent="0.35">
      <c r="A532" s="44">
        <v>388</v>
      </c>
      <c r="C532" s="44" t="s">
        <v>548</v>
      </c>
      <c r="D532" s="44" t="s">
        <v>273</v>
      </c>
      <c r="E532" s="44" t="s">
        <v>274</v>
      </c>
      <c r="F532" s="44">
        <v>22</v>
      </c>
      <c r="G532" s="44" t="s">
        <v>275</v>
      </c>
      <c r="H532" s="44" t="s">
        <v>190</v>
      </c>
      <c r="I532" s="44">
        <v>1800</v>
      </c>
      <c r="J532" s="44" t="s">
        <v>272</v>
      </c>
      <c r="K532" s="45">
        <v>6000</v>
      </c>
    </row>
    <row r="533" spans="1:11" x14ac:dyDescent="0.35">
      <c r="A533" s="44">
        <v>388</v>
      </c>
      <c r="C533" s="44" t="s">
        <v>548</v>
      </c>
      <c r="D533" s="44" t="s">
        <v>276</v>
      </c>
      <c r="E533" s="44" t="s">
        <v>277</v>
      </c>
      <c r="F533" s="44">
        <v>22</v>
      </c>
      <c r="G533" s="44" t="s">
        <v>278</v>
      </c>
      <c r="H533" s="44" t="s">
        <v>190</v>
      </c>
      <c r="I533" s="44" t="s">
        <v>172</v>
      </c>
      <c r="J533" s="44" t="s">
        <v>279</v>
      </c>
      <c r="K533" s="45">
        <v>1250</v>
      </c>
    </row>
    <row r="534" spans="1:11" x14ac:dyDescent="0.35">
      <c r="A534" s="44">
        <v>388</v>
      </c>
      <c r="C534" s="44" t="s">
        <v>548</v>
      </c>
      <c r="D534" s="44" t="s">
        <v>518</v>
      </c>
      <c r="E534" s="44" t="s">
        <v>519</v>
      </c>
      <c r="F534" s="44">
        <v>22</v>
      </c>
      <c r="G534" s="44" t="s">
        <v>520</v>
      </c>
      <c r="H534" s="44" t="s">
        <v>190</v>
      </c>
      <c r="I534" s="44" t="s">
        <v>160</v>
      </c>
      <c r="J534" s="44" t="s">
        <v>521</v>
      </c>
      <c r="K534" s="45">
        <v>5000</v>
      </c>
    </row>
    <row r="535" spans="1:11" x14ac:dyDescent="0.35">
      <c r="A535" s="44">
        <v>388</v>
      </c>
      <c r="C535" s="44" t="s">
        <v>548</v>
      </c>
      <c r="D535" s="44" t="s">
        <v>280</v>
      </c>
      <c r="E535" s="44" t="s">
        <v>281</v>
      </c>
      <c r="F535" s="44">
        <v>22</v>
      </c>
      <c r="G535" s="44" t="s">
        <v>282</v>
      </c>
      <c r="H535" s="44" t="s">
        <v>190</v>
      </c>
      <c r="I535" s="44" t="s">
        <v>150</v>
      </c>
      <c r="J535" s="44" t="s">
        <v>259</v>
      </c>
      <c r="K535" s="45">
        <v>16999.999999999996</v>
      </c>
    </row>
    <row r="536" spans="1:11" x14ac:dyDescent="0.35">
      <c r="A536" s="44">
        <v>388</v>
      </c>
      <c r="C536" s="44" t="s">
        <v>548</v>
      </c>
      <c r="D536" s="44" t="s">
        <v>283</v>
      </c>
      <c r="E536" s="44" t="s">
        <v>284</v>
      </c>
      <c r="F536" s="44">
        <v>22</v>
      </c>
      <c r="G536" s="44" t="s">
        <v>285</v>
      </c>
      <c r="H536" s="44" t="s">
        <v>190</v>
      </c>
      <c r="I536" s="44" t="s">
        <v>150</v>
      </c>
      <c r="J536" s="44" t="s">
        <v>259</v>
      </c>
      <c r="K536" s="45">
        <v>10000</v>
      </c>
    </row>
    <row r="537" spans="1:11" x14ac:dyDescent="0.35">
      <c r="A537" s="44">
        <v>388</v>
      </c>
      <c r="C537" s="44" t="s">
        <v>548</v>
      </c>
      <c r="D537" s="44" t="s">
        <v>286</v>
      </c>
      <c r="E537" s="44" t="s">
        <v>137</v>
      </c>
      <c r="F537" s="44">
        <v>22</v>
      </c>
      <c r="G537" s="44" t="s">
        <v>287</v>
      </c>
      <c r="H537" s="44" t="s">
        <v>190</v>
      </c>
      <c r="I537" s="44">
        <v>1600</v>
      </c>
      <c r="J537" s="44" t="s">
        <v>288</v>
      </c>
      <c r="K537" s="45">
        <v>1000.0000000000001</v>
      </c>
    </row>
    <row r="538" spans="1:11" x14ac:dyDescent="0.35">
      <c r="A538" s="44">
        <v>388</v>
      </c>
      <c r="C538" s="44" t="s">
        <v>548</v>
      </c>
      <c r="D538" s="44" t="s">
        <v>289</v>
      </c>
      <c r="E538" s="44" t="s">
        <v>290</v>
      </c>
      <c r="F538" s="44">
        <v>23</v>
      </c>
      <c r="G538" s="44" t="s">
        <v>291</v>
      </c>
      <c r="H538" s="44" t="s">
        <v>292</v>
      </c>
      <c r="I538" s="44">
        <v>1300</v>
      </c>
      <c r="J538" s="44" t="s">
        <v>293</v>
      </c>
      <c r="K538" s="45">
        <v>190807.2475</v>
      </c>
    </row>
    <row r="539" spans="1:11" x14ac:dyDescent="0.35">
      <c r="A539" s="44">
        <v>388</v>
      </c>
      <c r="C539" s="44" t="s">
        <v>548</v>
      </c>
      <c r="D539" s="44" t="s">
        <v>294</v>
      </c>
      <c r="E539" s="44" t="s">
        <v>295</v>
      </c>
      <c r="F539" s="44">
        <v>23</v>
      </c>
      <c r="G539" s="44" t="s">
        <v>296</v>
      </c>
      <c r="H539" s="44" t="s">
        <v>297</v>
      </c>
      <c r="I539" s="44">
        <v>1300</v>
      </c>
      <c r="J539" s="44" t="s">
        <v>298</v>
      </c>
      <c r="K539" s="45">
        <v>44624.275624999995</v>
      </c>
    </row>
    <row r="540" spans="1:11" x14ac:dyDescent="0.35">
      <c r="A540" s="44">
        <v>388</v>
      </c>
      <c r="C540" s="44" t="s">
        <v>548</v>
      </c>
      <c r="D540" s="44" t="s">
        <v>299</v>
      </c>
      <c r="E540" s="44" t="s">
        <v>300</v>
      </c>
      <c r="F540" s="44">
        <v>23</v>
      </c>
      <c r="G540" s="44" t="s">
        <v>301</v>
      </c>
      <c r="H540" s="44" t="s">
        <v>302</v>
      </c>
      <c r="I540" s="44">
        <v>1300</v>
      </c>
      <c r="J540" s="44" t="s">
        <v>303</v>
      </c>
      <c r="K540" s="45">
        <v>9063.1861875000031</v>
      </c>
    </row>
    <row r="541" spans="1:11" x14ac:dyDescent="0.35">
      <c r="A541" s="44">
        <v>388</v>
      </c>
      <c r="C541" s="44" t="s">
        <v>548</v>
      </c>
      <c r="D541" s="44" t="s">
        <v>304</v>
      </c>
      <c r="E541" s="44" t="s">
        <v>305</v>
      </c>
      <c r="F541" s="44">
        <v>23</v>
      </c>
      <c r="G541" s="44" t="s">
        <v>306</v>
      </c>
      <c r="H541" s="44" t="s">
        <v>307</v>
      </c>
      <c r="I541" s="44">
        <v>1300</v>
      </c>
      <c r="J541" s="44" t="s">
        <v>308</v>
      </c>
      <c r="K541" s="45">
        <v>2364</v>
      </c>
    </row>
    <row r="542" spans="1:11" x14ac:dyDescent="0.35">
      <c r="A542" s="44">
        <v>388</v>
      </c>
      <c r="C542" s="44" t="s">
        <v>548</v>
      </c>
      <c r="D542" s="44" t="s">
        <v>309</v>
      </c>
      <c r="E542" s="44" t="s">
        <v>310</v>
      </c>
      <c r="F542" s="44">
        <v>23</v>
      </c>
      <c r="G542" s="44" t="s">
        <v>311</v>
      </c>
      <c r="H542" s="44" t="s">
        <v>312</v>
      </c>
      <c r="I542" s="44">
        <v>1300</v>
      </c>
      <c r="J542" s="44" t="s">
        <v>313</v>
      </c>
      <c r="K542" s="45">
        <v>10835.977781249998</v>
      </c>
    </row>
    <row r="543" spans="1:11" x14ac:dyDescent="0.35">
      <c r="A543" s="44">
        <v>388</v>
      </c>
      <c r="C543" s="44" t="s">
        <v>548</v>
      </c>
      <c r="D543" s="44" t="s">
        <v>314</v>
      </c>
      <c r="E543" s="44" t="s">
        <v>315</v>
      </c>
      <c r="F543" s="44">
        <v>23</v>
      </c>
      <c r="G543" s="44" t="s">
        <v>316</v>
      </c>
      <c r="H543" s="44" t="s">
        <v>27</v>
      </c>
      <c r="I543" s="44">
        <v>1300</v>
      </c>
      <c r="J543" s="44" t="s">
        <v>317</v>
      </c>
      <c r="K543" s="45">
        <v>149264.31249999997</v>
      </c>
    </row>
    <row r="544" spans="1:11" x14ac:dyDescent="0.35">
      <c r="A544" s="44">
        <v>388</v>
      </c>
      <c r="C544" s="44" t="s">
        <v>548</v>
      </c>
      <c r="D544" s="44" t="s">
        <v>318</v>
      </c>
      <c r="E544" s="44" t="s">
        <v>319</v>
      </c>
      <c r="F544" s="44">
        <v>23</v>
      </c>
      <c r="G544" s="44" t="s">
        <v>320</v>
      </c>
      <c r="H544" s="44" t="s">
        <v>321</v>
      </c>
      <c r="I544" s="44">
        <v>1300</v>
      </c>
      <c r="J544" s="44" t="s">
        <v>322</v>
      </c>
      <c r="K544" s="45">
        <v>352215.24634550023</v>
      </c>
    </row>
    <row r="545" spans="1:11" x14ac:dyDescent="0.35">
      <c r="A545" s="44">
        <v>388</v>
      </c>
      <c r="C545" s="44" t="s">
        <v>548</v>
      </c>
      <c r="D545" s="44" t="s">
        <v>323</v>
      </c>
      <c r="E545" s="44" t="s">
        <v>324</v>
      </c>
      <c r="F545" s="44">
        <v>23</v>
      </c>
      <c r="G545" s="44" t="s">
        <v>325</v>
      </c>
      <c r="H545" s="44" t="s">
        <v>326</v>
      </c>
      <c r="I545" s="44">
        <v>1300</v>
      </c>
      <c r="J545" s="44" t="s">
        <v>327</v>
      </c>
      <c r="K545" s="45">
        <v>27875.500000000007</v>
      </c>
    </row>
    <row r="546" spans="1:11" x14ac:dyDescent="0.35">
      <c r="A546" s="44">
        <v>388</v>
      </c>
      <c r="C546" s="44" t="s">
        <v>548</v>
      </c>
      <c r="D546" s="44" t="s">
        <v>522</v>
      </c>
      <c r="E546" s="44" t="s">
        <v>31</v>
      </c>
      <c r="F546" s="44">
        <v>23</v>
      </c>
      <c r="G546" s="44" t="s">
        <v>523</v>
      </c>
      <c r="H546" s="44" t="s">
        <v>524</v>
      </c>
      <c r="I546" s="44">
        <v>1300</v>
      </c>
      <c r="J546" s="44" t="s">
        <v>525</v>
      </c>
      <c r="K546" s="45">
        <v>245092.00112499998</v>
      </c>
    </row>
    <row r="547" spans="1:11" x14ac:dyDescent="0.35">
      <c r="A547" s="44">
        <v>388</v>
      </c>
      <c r="C547" s="44" t="s">
        <v>548</v>
      </c>
      <c r="D547" s="44" t="s">
        <v>328</v>
      </c>
      <c r="E547" s="44" t="s">
        <v>329</v>
      </c>
      <c r="F547" s="44">
        <v>43</v>
      </c>
      <c r="G547" s="44" t="s">
        <v>330</v>
      </c>
      <c r="H547" s="44" t="s">
        <v>31</v>
      </c>
      <c r="I547" s="44">
        <v>2200</v>
      </c>
      <c r="J547" s="44" t="s">
        <v>331</v>
      </c>
      <c r="K547" s="45">
        <v>8000</v>
      </c>
    </row>
    <row r="548" spans="1:11" x14ac:dyDescent="0.35">
      <c r="A548" s="44">
        <v>388</v>
      </c>
      <c r="C548" s="44" t="s">
        <v>548</v>
      </c>
      <c r="D548" s="44" t="s">
        <v>332</v>
      </c>
      <c r="E548" s="44" t="s">
        <v>333</v>
      </c>
      <c r="F548" s="44">
        <v>43</v>
      </c>
      <c r="G548" s="44" t="s">
        <v>334</v>
      </c>
      <c r="H548" s="44" t="s">
        <v>31</v>
      </c>
      <c r="I548" s="44">
        <v>2200</v>
      </c>
      <c r="J548" s="44" t="s">
        <v>331</v>
      </c>
      <c r="K548" s="45">
        <v>10200</v>
      </c>
    </row>
    <row r="549" spans="1:11" x14ac:dyDescent="0.35">
      <c r="A549" s="44">
        <v>388</v>
      </c>
      <c r="C549" s="44" t="s">
        <v>548</v>
      </c>
      <c r="D549" s="44" t="s">
        <v>335</v>
      </c>
      <c r="E549" s="44" t="s">
        <v>336</v>
      </c>
      <c r="F549" s="44">
        <v>43</v>
      </c>
      <c r="G549" s="44" t="s">
        <v>337</v>
      </c>
      <c r="H549" s="44" t="s">
        <v>31</v>
      </c>
      <c r="I549" s="44">
        <v>2200</v>
      </c>
      <c r="J549" s="44" t="s">
        <v>331</v>
      </c>
      <c r="K549" s="45">
        <v>3000</v>
      </c>
    </row>
    <row r="550" spans="1:11" x14ac:dyDescent="0.35">
      <c r="A550" s="44">
        <v>388</v>
      </c>
      <c r="C550" s="44" t="s">
        <v>548</v>
      </c>
      <c r="D550" s="44" t="s">
        <v>338</v>
      </c>
      <c r="E550" s="44" t="s">
        <v>339</v>
      </c>
      <c r="F550" s="44">
        <v>43</v>
      </c>
      <c r="G550" s="44" t="s">
        <v>340</v>
      </c>
      <c r="H550" s="44" t="s">
        <v>31</v>
      </c>
      <c r="I550" s="44">
        <v>2200</v>
      </c>
      <c r="J550" s="44" t="s">
        <v>331</v>
      </c>
      <c r="K550" s="45">
        <v>7500.0000000000009</v>
      </c>
    </row>
    <row r="551" spans="1:11" x14ac:dyDescent="0.35">
      <c r="A551" s="44">
        <v>388</v>
      </c>
      <c r="C551" s="44" t="s">
        <v>548</v>
      </c>
      <c r="D551" s="44" t="s">
        <v>341</v>
      </c>
      <c r="E551" s="44" t="s">
        <v>342</v>
      </c>
      <c r="F551" s="44">
        <v>24</v>
      </c>
      <c r="G551" s="44" t="s">
        <v>343</v>
      </c>
      <c r="H551" s="44" t="s">
        <v>295</v>
      </c>
      <c r="I551" s="44" t="s">
        <v>150</v>
      </c>
      <c r="J551" s="44" t="s">
        <v>344</v>
      </c>
      <c r="K551" s="45">
        <v>1000.0000000000003</v>
      </c>
    </row>
    <row r="552" spans="1:11" x14ac:dyDescent="0.35">
      <c r="A552" s="44">
        <v>388</v>
      </c>
      <c r="C552" s="44" t="s">
        <v>548</v>
      </c>
      <c r="D552" s="44" t="s">
        <v>345</v>
      </c>
      <c r="E552" s="44" t="s">
        <v>346</v>
      </c>
      <c r="F552" s="44">
        <v>24</v>
      </c>
      <c r="G552" s="44" t="s">
        <v>347</v>
      </c>
      <c r="H552" s="44" t="s">
        <v>305</v>
      </c>
      <c r="I552" s="44" t="s">
        <v>150</v>
      </c>
      <c r="J552" s="44" t="s">
        <v>348</v>
      </c>
      <c r="K552" s="45">
        <v>7000.0000000000036</v>
      </c>
    </row>
    <row r="553" spans="1:11" x14ac:dyDescent="0.35">
      <c r="A553" s="44">
        <v>388</v>
      </c>
      <c r="C553" s="44" t="s">
        <v>548</v>
      </c>
      <c r="D553" s="44" t="s">
        <v>349</v>
      </c>
      <c r="E553" s="44" t="s">
        <v>350</v>
      </c>
      <c r="F553" s="44">
        <v>25</v>
      </c>
      <c r="G553" s="44" t="s">
        <v>351</v>
      </c>
      <c r="H553" s="44" t="s">
        <v>31</v>
      </c>
      <c r="I553" s="44" t="s">
        <v>150</v>
      </c>
      <c r="J553" s="44" t="s">
        <v>352</v>
      </c>
      <c r="K553" s="45">
        <v>4000.0000000000005</v>
      </c>
    </row>
    <row r="554" spans="1:11" x14ac:dyDescent="0.35">
      <c r="A554" s="44">
        <v>388</v>
      </c>
      <c r="C554" s="44" t="s">
        <v>548</v>
      </c>
      <c r="D554" s="44" t="s">
        <v>353</v>
      </c>
      <c r="E554" s="44" t="s">
        <v>354</v>
      </c>
      <c r="F554" s="44">
        <v>61</v>
      </c>
      <c r="G554" s="44" t="s">
        <v>355</v>
      </c>
      <c r="H554" s="44" t="s">
        <v>31</v>
      </c>
      <c r="I554" s="44">
        <v>2400</v>
      </c>
      <c r="J554" s="44" t="s">
        <v>356</v>
      </c>
      <c r="K554" s="45">
        <v>14999.999999999998</v>
      </c>
    </row>
    <row r="555" spans="1:11" x14ac:dyDescent="0.35">
      <c r="A555" s="44">
        <v>388</v>
      </c>
      <c r="C555" s="44" t="s">
        <v>548</v>
      </c>
      <c r="D555" s="44" t="s">
        <v>357</v>
      </c>
      <c r="E555" s="44" t="s">
        <v>358</v>
      </c>
      <c r="F555" s="44">
        <v>25</v>
      </c>
      <c r="G555" s="44" t="s">
        <v>359</v>
      </c>
      <c r="H555" s="44" t="s">
        <v>31</v>
      </c>
      <c r="I555" s="44">
        <v>1900</v>
      </c>
      <c r="J555" s="44" t="s">
        <v>360</v>
      </c>
      <c r="K555" s="45">
        <v>2500</v>
      </c>
    </row>
    <row r="556" spans="1:11" x14ac:dyDescent="0.35">
      <c r="A556" s="44">
        <v>0</v>
      </c>
      <c r="C556" s="44" t="s">
        <v>542</v>
      </c>
      <c r="D556" s="44" t="s">
        <v>569</v>
      </c>
      <c r="E556" s="44" t="s">
        <v>570</v>
      </c>
      <c r="F556" s="44">
        <v>69</v>
      </c>
      <c r="G556" s="44" t="s">
        <v>34</v>
      </c>
      <c r="H556" s="44" t="s">
        <v>417</v>
      </c>
      <c r="I556" s="44">
        <v>2500</v>
      </c>
      <c r="J556" s="44" t="s">
        <v>563</v>
      </c>
      <c r="K556" s="45">
        <v>43271.19</v>
      </c>
    </row>
    <row r="557" spans="1:11" x14ac:dyDescent="0.35">
      <c r="A557" s="44">
        <v>388</v>
      </c>
      <c r="C557" s="44" t="s">
        <v>548</v>
      </c>
      <c r="D557" s="44" t="s">
        <v>361</v>
      </c>
      <c r="E557" s="44" t="s">
        <v>362</v>
      </c>
      <c r="F557" s="44">
        <v>25</v>
      </c>
      <c r="G557" s="44" t="s">
        <v>363</v>
      </c>
      <c r="H557" s="44" t="s">
        <v>31</v>
      </c>
      <c r="I557" s="44" t="s">
        <v>150</v>
      </c>
      <c r="J557" s="44" t="s">
        <v>352</v>
      </c>
      <c r="K557" s="45">
        <v>9322.9999999999982</v>
      </c>
    </row>
    <row r="558" spans="1:11" x14ac:dyDescent="0.35">
      <c r="A558" s="44">
        <v>388</v>
      </c>
      <c r="C558" s="44" t="s">
        <v>548</v>
      </c>
      <c r="D558" s="44" t="s">
        <v>364</v>
      </c>
      <c r="E558" s="44" t="s">
        <v>365</v>
      </c>
      <c r="F558" s="44">
        <v>25</v>
      </c>
      <c r="G558" s="44" t="s">
        <v>366</v>
      </c>
      <c r="H558" s="44" t="s">
        <v>31</v>
      </c>
      <c r="I558" s="44" t="s">
        <v>150</v>
      </c>
      <c r="J558" s="44" t="s">
        <v>352</v>
      </c>
      <c r="K558" s="45">
        <v>3000</v>
      </c>
    </row>
    <row r="559" spans="1:11" x14ac:dyDescent="0.35">
      <c r="A559" s="44">
        <v>388</v>
      </c>
      <c r="C559" s="44" t="s">
        <v>548</v>
      </c>
      <c r="D559" s="44" t="s">
        <v>367</v>
      </c>
      <c r="E559" s="44" t="s">
        <v>368</v>
      </c>
      <c r="F559" s="44">
        <v>25</v>
      </c>
      <c r="G559" s="44" t="s">
        <v>369</v>
      </c>
      <c r="H559" s="44" t="s">
        <v>31</v>
      </c>
      <c r="I559" s="44">
        <v>1900</v>
      </c>
      <c r="J559" s="44" t="s">
        <v>360</v>
      </c>
      <c r="K559" s="45">
        <v>3500</v>
      </c>
    </row>
    <row r="560" spans="1:11" x14ac:dyDescent="0.35">
      <c r="A560" s="44">
        <v>388</v>
      </c>
      <c r="C560" s="44" t="s">
        <v>548</v>
      </c>
      <c r="D560" s="44" t="s">
        <v>370</v>
      </c>
      <c r="E560" s="44" t="s">
        <v>371</v>
      </c>
      <c r="F560" s="44">
        <v>25</v>
      </c>
      <c r="G560" s="44" t="s">
        <v>372</v>
      </c>
      <c r="H560" s="44" t="s">
        <v>31</v>
      </c>
      <c r="I560" s="44" t="s">
        <v>150</v>
      </c>
      <c r="J560" s="44" t="s">
        <v>352</v>
      </c>
      <c r="K560" s="45">
        <v>12000.000000000004</v>
      </c>
    </row>
    <row r="561" spans="1:11" x14ac:dyDescent="0.35">
      <c r="A561" s="44">
        <v>388</v>
      </c>
      <c r="C561" s="44" t="s">
        <v>548</v>
      </c>
      <c r="D561" s="44" t="s">
        <v>373</v>
      </c>
      <c r="E561" s="44" t="s">
        <v>374</v>
      </c>
      <c r="F561" s="44">
        <v>25</v>
      </c>
      <c r="G561" s="44" t="s">
        <v>375</v>
      </c>
      <c r="H561" s="44" t="s">
        <v>31</v>
      </c>
      <c r="I561" s="44" t="s">
        <v>27</v>
      </c>
      <c r="J561" s="44" t="s">
        <v>376</v>
      </c>
      <c r="K561" s="45">
        <v>2000</v>
      </c>
    </row>
    <row r="562" spans="1:11" x14ac:dyDescent="0.35">
      <c r="A562" s="44">
        <v>388</v>
      </c>
      <c r="C562" s="44" t="s">
        <v>548</v>
      </c>
      <c r="D562" s="44" t="s">
        <v>377</v>
      </c>
      <c r="E562" s="44" t="s">
        <v>378</v>
      </c>
      <c r="F562" s="44">
        <v>25</v>
      </c>
      <c r="G562" s="44" t="s">
        <v>135</v>
      </c>
      <c r="H562" s="44" t="s">
        <v>31</v>
      </c>
      <c r="I562" s="44" t="s">
        <v>137</v>
      </c>
      <c r="J562" s="44" t="s">
        <v>379</v>
      </c>
      <c r="K562" s="45">
        <v>1000</v>
      </c>
    </row>
    <row r="563" spans="1:11" x14ac:dyDescent="0.35">
      <c r="A563" s="44">
        <v>388</v>
      </c>
      <c r="C563" s="44" t="s">
        <v>548</v>
      </c>
      <c r="D563" s="44" t="s">
        <v>380</v>
      </c>
      <c r="E563" s="44" t="s">
        <v>381</v>
      </c>
      <c r="F563" s="44">
        <v>25</v>
      </c>
      <c r="G563" s="44" t="s">
        <v>382</v>
      </c>
      <c r="H563" s="44" t="s">
        <v>31</v>
      </c>
      <c r="I563" s="44">
        <v>1100</v>
      </c>
      <c r="J563" s="44" t="s">
        <v>383</v>
      </c>
      <c r="K563" s="45">
        <v>700</v>
      </c>
    </row>
    <row r="564" spans="1:11" x14ac:dyDescent="0.35">
      <c r="A564" s="44">
        <v>388</v>
      </c>
      <c r="C564" s="44" t="s">
        <v>548</v>
      </c>
      <c r="D564" s="44" t="s">
        <v>384</v>
      </c>
      <c r="E564" s="44" t="s">
        <v>385</v>
      </c>
      <c r="F564" s="44">
        <v>25</v>
      </c>
      <c r="G564" s="44" t="s">
        <v>386</v>
      </c>
      <c r="H564" s="44" t="s">
        <v>31</v>
      </c>
      <c r="I564" s="44">
        <v>1300</v>
      </c>
      <c r="J564" s="44" t="s">
        <v>387</v>
      </c>
      <c r="K564" s="45">
        <v>5000</v>
      </c>
    </row>
    <row r="565" spans="1:11" x14ac:dyDescent="0.35">
      <c r="A565" s="44">
        <v>388</v>
      </c>
      <c r="C565" s="44" t="s">
        <v>548</v>
      </c>
      <c r="D565" s="44" t="s">
        <v>388</v>
      </c>
      <c r="E565" s="44" t="s">
        <v>389</v>
      </c>
      <c r="F565" s="44">
        <v>25</v>
      </c>
      <c r="G565" s="44" t="s">
        <v>390</v>
      </c>
      <c r="H565" s="44" t="s">
        <v>31</v>
      </c>
      <c r="I565" s="44">
        <v>1300</v>
      </c>
      <c r="J565" s="44" t="s">
        <v>387</v>
      </c>
      <c r="K565" s="45">
        <v>2000</v>
      </c>
    </row>
    <row r="566" spans="1:11" x14ac:dyDescent="0.35">
      <c r="A566" s="44">
        <v>388</v>
      </c>
      <c r="C566" s="44" t="s">
        <v>548</v>
      </c>
      <c r="D566" s="44" t="s">
        <v>391</v>
      </c>
      <c r="E566" s="44" t="s">
        <v>392</v>
      </c>
      <c r="F566" s="44">
        <v>25</v>
      </c>
      <c r="G566" s="44" t="s">
        <v>393</v>
      </c>
      <c r="H566" s="44" t="s">
        <v>31</v>
      </c>
      <c r="I566" s="44">
        <v>1500</v>
      </c>
      <c r="J566" s="44" t="s">
        <v>394</v>
      </c>
      <c r="K566" s="45">
        <v>499.99999999999994</v>
      </c>
    </row>
    <row r="567" spans="1:11" x14ac:dyDescent="0.35">
      <c r="A567" s="44">
        <v>388</v>
      </c>
      <c r="C567" s="44" t="s">
        <v>548</v>
      </c>
      <c r="D567" s="44" t="s">
        <v>395</v>
      </c>
      <c r="E567" s="44" t="s">
        <v>396</v>
      </c>
      <c r="F567" s="44">
        <v>25</v>
      </c>
      <c r="G567" s="44" t="s">
        <v>397</v>
      </c>
      <c r="H567" s="44" t="s">
        <v>31</v>
      </c>
      <c r="I567" s="44">
        <v>1700</v>
      </c>
      <c r="J567" s="44" t="s">
        <v>398</v>
      </c>
      <c r="K567" s="45">
        <v>4000</v>
      </c>
    </row>
    <row r="568" spans="1:11" x14ac:dyDescent="0.35">
      <c r="A568" s="44">
        <v>388</v>
      </c>
      <c r="C568" s="44" t="s">
        <v>548</v>
      </c>
      <c r="D568" s="44" t="s">
        <v>399</v>
      </c>
      <c r="E568" s="44" t="s">
        <v>70</v>
      </c>
      <c r="F568" s="44">
        <v>25</v>
      </c>
      <c r="G568" s="44" t="s">
        <v>400</v>
      </c>
      <c r="H568" s="44" t="s">
        <v>31</v>
      </c>
      <c r="I568" s="44">
        <v>1900</v>
      </c>
      <c r="J568" s="44" t="s">
        <v>360</v>
      </c>
      <c r="K568" s="45">
        <v>2999.9999999999995</v>
      </c>
    </row>
    <row r="569" spans="1:11" x14ac:dyDescent="0.35">
      <c r="A569" s="44">
        <v>388</v>
      </c>
      <c r="C569" s="44" t="s">
        <v>548</v>
      </c>
      <c r="D569" s="44" t="s">
        <v>401</v>
      </c>
      <c r="E569" s="44" t="s">
        <v>402</v>
      </c>
      <c r="F569" s="44">
        <v>25</v>
      </c>
      <c r="G569" s="44" t="s">
        <v>403</v>
      </c>
      <c r="H569" s="44" t="s">
        <v>31</v>
      </c>
      <c r="I569" s="44">
        <v>1900</v>
      </c>
      <c r="J569" s="44" t="s">
        <v>360</v>
      </c>
      <c r="K569" s="45">
        <v>40300</v>
      </c>
    </row>
    <row r="570" spans="1:11" x14ac:dyDescent="0.35">
      <c r="A570" s="44">
        <v>388</v>
      </c>
      <c r="C570" s="44" t="s">
        <v>548</v>
      </c>
      <c r="D570" s="44" t="s">
        <v>404</v>
      </c>
      <c r="E570" s="44" t="s">
        <v>405</v>
      </c>
      <c r="F570" s="44">
        <v>25</v>
      </c>
      <c r="G570" s="44" t="s">
        <v>406</v>
      </c>
      <c r="H570" s="44" t="s">
        <v>31</v>
      </c>
      <c r="I570" s="44">
        <v>1900</v>
      </c>
      <c r="J570" s="44" t="s">
        <v>360</v>
      </c>
      <c r="K570" s="45">
        <v>1400</v>
      </c>
    </row>
    <row r="571" spans="1:11" x14ac:dyDescent="0.35">
      <c r="A571" s="44">
        <v>388</v>
      </c>
      <c r="C571" s="44" t="s">
        <v>548</v>
      </c>
      <c r="D571" s="44" t="s">
        <v>407</v>
      </c>
      <c r="E571" s="44" t="s">
        <v>408</v>
      </c>
      <c r="F571" s="44">
        <v>25</v>
      </c>
      <c r="G571" s="44" t="s">
        <v>409</v>
      </c>
      <c r="H571" s="44" t="s">
        <v>31</v>
      </c>
      <c r="I571" s="44">
        <v>1900</v>
      </c>
      <c r="J571" s="44" t="s">
        <v>360</v>
      </c>
      <c r="K571" s="45">
        <v>2000.0000000000007</v>
      </c>
    </row>
    <row r="572" spans="1:11" x14ac:dyDescent="0.35">
      <c r="A572" s="44">
        <v>388</v>
      </c>
      <c r="C572" s="44" t="s">
        <v>548</v>
      </c>
      <c r="D572" s="44" t="s">
        <v>410</v>
      </c>
      <c r="E572" s="44" t="s">
        <v>411</v>
      </c>
      <c r="F572" s="44">
        <v>25</v>
      </c>
      <c r="G572" s="44" t="s">
        <v>412</v>
      </c>
      <c r="H572" s="44" t="s">
        <v>31</v>
      </c>
      <c r="I572" s="44">
        <v>1800</v>
      </c>
      <c r="J572" s="44" t="s">
        <v>413</v>
      </c>
      <c r="K572" s="45">
        <v>19999.999999999996</v>
      </c>
    </row>
    <row r="573" spans="1:11" x14ac:dyDescent="0.35">
      <c r="A573" s="44">
        <v>388</v>
      </c>
      <c r="C573" s="44" t="s">
        <v>548</v>
      </c>
      <c r="D573" s="44" t="s">
        <v>414</v>
      </c>
      <c r="E573" s="44" t="s">
        <v>415</v>
      </c>
      <c r="F573" s="44">
        <v>51</v>
      </c>
      <c r="G573" s="44" t="s">
        <v>416</v>
      </c>
      <c r="H573" s="44" t="s">
        <v>417</v>
      </c>
      <c r="I573" s="44">
        <v>2300</v>
      </c>
      <c r="J573" s="44" t="s">
        <v>418</v>
      </c>
      <c r="K573" s="45">
        <v>158111.81999999995</v>
      </c>
    </row>
    <row r="574" spans="1:11" x14ac:dyDescent="0.35">
      <c r="A574" s="44">
        <v>388</v>
      </c>
      <c r="C574" s="44" t="s">
        <v>548</v>
      </c>
      <c r="D574" s="44" t="s">
        <v>419</v>
      </c>
      <c r="E574" s="44" t="s">
        <v>420</v>
      </c>
      <c r="F574" s="44">
        <v>24</v>
      </c>
      <c r="G574" s="44" t="s">
        <v>421</v>
      </c>
      <c r="H574" s="44" t="s">
        <v>417</v>
      </c>
      <c r="I574" s="44">
        <v>1700</v>
      </c>
      <c r="J574" s="44" t="s">
        <v>422</v>
      </c>
      <c r="K574" s="45">
        <v>192120.59999999998</v>
      </c>
    </row>
    <row r="575" spans="1:11" x14ac:dyDescent="0.35">
      <c r="A575" s="44">
        <v>388</v>
      </c>
      <c r="C575" s="44" t="s">
        <v>548</v>
      </c>
      <c r="D575" s="44" t="s">
        <v>423</v>
      </c>
      <c r="E575" s="44" t="s">
        <v>424</v>
      </c>
      <c r="F575" s="44">
        <v>77</v>
      </c>
      <c r="G575" s="44" t="s">
        <v>425</v>
      </c>
      <c r="H575" s="44" t="s">
        <v>417</v>
      </c>
      <c r="I575" s="44">
        <v>2600</v>
      </c>
      <c r="J575" s="44" t="s">
        <v>426</v>
      </c>
      <c r="K575" s="45">
        <v>376818.3600000001</v>
      </c>
    </row>
    <row r="576" spans="1:11" x14ac:dyDescent="0.35">
      <c r="A576" s="44">
        <v>388</v>
      </c>
      <c r="C576" s="44" t="s">
        <v>548</v>
      </c>
      <c r="D576" s="44" t="s">
        <v>427</v>
      </c>
      <c r="E576" s="44" t="s">
        <v>428</v>
      </c>
      <c r="F576" s="44">
        <v>86</v>
      </c>
      <c r="G576" s="44" t="s">
        <v>429</v>
      </c>
      <c r="H576" s="44" t="s">
        <v>417</v>
      </c>
      <c r="I576" s="44">
        <v>2700</v>
      </c>
      <c r="J576" s="44" t="s">
        <v>430</v>
      </c>
      <c r="K576" s="45">
        <v>89724.999999999985</v>
      </c>
    </row>
    <row r="577" spans="1:11" x14ac:dyDescent="0.35">
      <c r="A577" s="44">
        <v>388</v>
      </c>
      <c r="C577" s="44" t="s">
        <v>548</v>
      </c>
      <c r="D577" s="44" t="s">
        <v>431</v>
      </c>
      <c r="E577" s="44" t="s">
        <v>432</v>
      </c>
      <c r="F577" s="44">
        <v>113</v>
      </c>
      <c r="G577" s="44" t="s">
        <v>433</v>
      </c>
      <c r="H577" s="44" t="s">
        <v>417</v>
      </c>
      <c r="I577" s="44">
        <v>3100</v>
      </c>
      <c r="J577" s="44" t="s">
        <v>434</v>
      </c>
      <c r="K577" s="45">
        <v>3810.64</v>
      </c>
    </row>
    <row r="578" spans="1:11" x14ac:dyDescent="0.35">
      <c r="A578" s="44">
        <v>388</v>
      </c>
      <c r="C578" s="44" t="s">
        <v>548</v>
      </c>
      <c r="D578" s="44" t="s">
        <v>435</v>
      </c>
      <c r="E578" s="44" t="s">
        <v>436</v>
      </c>
      <c r="F578" s="44">
        <v>33</v>
      </c>
      <c r="G578" s="44" t="s">
        <v>437</v>
      </c>
      <c r="H578" s="44" t="s">
        <v>417</v>
      </c>
      <c r="I578" s="44">
        <v>2134</v>
      </c>
      <c r="J578" s="44" t="s">
        <v>438</v>
      </c>
      <c r="K578" s="45">
        <v>32742.999999999996</v>
      </c>
    </row>
    <row r="579" spans="1:11" x14ac:dyDescent="0.35">
      <c r="A579" s="44">
        <v>388</v>
      </c>
      <c r="C579" s="44" t="s">
        <v>548</v>
      </c>
      <c r="D579" s="44" t="s">
        <v>529</v>
      </c>
      <c r="E579" s="44" t="s">
        <v>530</v>
      </c>
      <c r="F579" s="44">
        <v>42</v>
      </c>
      <c r="G579" s="44" t="s">
        <v>531</v>
      </c>
      <c r="H579" s="44" t="s">
        <v>446</v>
      </c>
      <c r="I579" s="44">
        <v>2200</v>
      </c>
      <c r="J579" s="44" t="s">
        <v>532</v>
      </c>
      <c r="K579" s="45">
        <v>114999.99999999999</v>
      </c>
    </row>
    <row r="580" spans="1:11" x14ac:dyDescent="0.35">
      <c r="A580" s="44">
        <v>388</v>
      </c>
      <c r="C580" s="44" t="s">
        <v>548</v>
      </c>
      <c r="D580" s="44" t="s">
        <v>439</v>
      </c>
      <c r="E580" s="44" t="s">
        <v>440</v>
      </c>
      <c r="F580" s="44">
        <v>42</v>
      </c>
      <c r="G580" s="44" t="s">
        <v>441</v>
      </c>
      <c r="H580" s="44" t="s">
        <v>261</v>
      </c>
      <c r="I580" s="44">
        <v>2200</v>
      </c>
      <c r="J580" s="44" t="s">
        <v>442</v>
      </c>
      <c r="K580" s="45">
        <v>4500</v>
      </c>
    </row>
    <row r="581" spans="1:11" x14ac:dyDescent="0.35">
      <c r="A581" s="44">
        <v>388</v>
      </c>
      <c r="C581" s="44" t="s">
        <v>548</v>
      </c>
      <c r="D581" s="44" t="s">
        <v>443</v>
      </c>
      <c r="E581" s="44" t="s">
        <v>444</v>
      </c>
      <c r="F581" s="44">
        <v>24</v>
      </c>
      <c r="G581" s="44" t="s">
        <v>445</v>
      </c>
      <c r="H581" s="44" t="s">
        <v>446</v>
      </c>
      <c r="I581" s="44" t="s">
        <v>150</v>
      </c>
      <c r="J581" s="44" t="s">
        <v>447</v>
      </c>
      <c r="K581" s="45">
        <v>7000</v>
      </c>
    </row>
    <row r="582" spans="1:11" x14ac:dyDescent="0.35">
      <c r="A582" s="44">
        <v>388</v>
      </c>
      <c r="C582" s="44" t="s">
        <v>548</v>
      </c>
      <c r="D582" s="44" t="s">
        <v>448</v>
      </c>
      <c r="E582" s="44" t="s">
        <v>449</v>
      </c>
      <c r="F582" s="44">
        <v>72</v>
      </c>
      <c r="G582" s="44" t="s">
        <v>450</v>
      </c>
      <c r="H582" s="44" t="s">
        <v>389</v>
      </c>
      <c r="I582" s="44">
        <v>2500</v>
      </c>
      <c r="J582" s="44" t="s">
        <v>451</v>
      </c>
      <c r="K582" s="45">
        <v>816161.5163499997</v>
      </c>
    </row>
    <row r="583" spans="1:11" x14ac:dyDescent="0.35">
      <c r="A583" s="44">
        <v>388</v>
      </c>
      <c r="C583" s="44" t="s">
        <v>548</v>
      </c>
      <c r="D583" s="44" t="s">
        <v>452</v>
      </c>
      <c r="E583" s="44" t="s">
        <v>453</v>
      </c>
      <c r="F583" s="44">
        <v>27</v>
      </c>
      <c r="G583" s="44" t="s">
        <v>454</v>
      </c>
      <c r="H583" s="44" t="s">
        <v>389</v>
      </c>
      <c r="I583" s="44">
        <v>1600</v>
      </c>
      <c r="J583" s="44" t="s">
        <v>455</v>
      </c>
      <c r="K583" s="45">
        <v>75244.624999999985</v>
      </c>
    </row>
    <row r="584" spans="1:11" x14ac:dyDescent="0.35">
      <c r="A584" s="44">
        <v>388</v>
      </c>
      <c r="C584" s="44" t="s">
        <v>548</v>
      </c>
      <c r="D584" s="44" t="s">
        <v>456</v>
      </c>
      <c r="E584" s="44" t="s">
        <v>457</v>
      </c>
      <c r="F584" s="44">
        <v>27</v>
      </c>
      <c r="G584" s="44" t="s">
        <v>458</v>
      </c>
      <c r="H584" s="44" t="s">
        <v>389</v>
      </c>
      <c r="I584" s="44">
        <v>1600</v>
      </c>
      <c r="J584" s="44" t="s">
        <v>455</v>
      </c>
      <c r="K584" s="45">
        <v>42406.045026630207</v>
      </c>
    </row>
    <row r="585" spans="1:11" x14ac:dyDescent="0.35">
      <c r="A585" s="44">
        <v>388</v>
      </c>
      <c r="C585" s="44" t="s">
        <v>548</v>
      </c>
      <c r="D585" s="44" t="s">
        <v>459</v>
      </c>
      <c r="E585" s="44" t="s">
        <v>460</v>
      </c>
      <c r="F585" s="44">
        <v>27</v>
      </c>
      <c r="G585" s="44" t="s">
        <v>461</v>
      </c>
      <c r="H585" s="44" t="s">
        <v>389</v>
      </c>
      <c r="I585" s="44">
        <v>1600</v>
      </c>
      <c r="J585" s="44" t="s">
        <v>455</v>
      </c>
      <c r="K585" s="45">
        <v>35585.432560817622</v>
      </c>
    </row>
    <row r="586" spans="1:11" x14ac:dyDescent="0.35">
      <c r="A586" s="44">
        <v>388</v>
      </c>
      <c r="C586" s="44" t="s">
        <v>548</v>
      </c>
      <c r="D586" s="44" t="s">
        <v>462</v>
      </c>
      <c r="E586" s="44" t="s">
        <v>463</v>
      </c>
      <c r="F586" s="44">
        <v>27</v>
      </c>
      <c r="G586" s="44" t="s">
        <v>464</v>
      </c>
      <c r="H586" s="44" t="s">
        <v>389</v>
      </c>
      <c r="I586" s="44">
        <v>1600</v>
      </c>
      <c r="J586" s="44" t="s">
        <v>455</v>
      </c>
      <c r="K586" s="45">
        <v>10904.5625</v>
      </c>
    </row>
    <row r="587" spans="1:11" x14ac:dyDescent="0.35">
      <c r="A587" s="44">
        <v>388</v>
      </c>
      <c r="C587" s="44" t="s">
        <v>548</v>
      </c>
      <c r="D587" s="44" t="s">
        <v>465</v>
      </c>
      <c r="E587" s="44" t="s">
        <v>466</v>
      </c>
      <c r="F587" s="44">
        <v>27</v>
      </c>
      <c r="G587" s="44" t="s">
        <v>467</v>
      </c>
      <c r="H587" s="44" t="s">
        <v>389</v>
      </c>
      <c r="I587" s="44">
        <v>1600</v>
      </c>
      <c r="J587" s="44" t="s">
        <v>455</v>
      </c>
      <c r="K587" s="45">
        <v>20999.798474161507</v>
      </c>
    </row>
    <row r="588" spans="1:11" x14ac:dyDescent="0.35">
      <c r="A588" s="44">
        <v>388</v>
      </c>
      <c r="C588" s="44" t="s">
        <v>548</v>
      </c>
      <c r="D588" s="44" t="s">
        <v>468</v>
      </c>
      <c r="E588" s="44" t="s">
        <v>469</v>
      </c>
      <c r="F588" s="44">
        <v>24</v>
      </c>
      <c r="G588" s="44" t="s">
        <v>470</v>
      </c>
      <c r="H588" s="44" t="s">
        <v>471</v>
      </c>
      <c r="I588" s="44" t="s">
        <v>150</v>
      </c>
      <c r="J588" s="44" t="s">
        <v>472</v>
      </c>
      <c r="K588" s="45">
        <v>5765</v>
      </c>
    </row>
    <row r="589" spans="1:11" x14ac:dyDescent="0.35">
      <c r="A589" s="44">
        <v>388</v>
      </c>
      <c r="C589" s="44" t="s">
        <v>548</v>
      </c>
      <c r="D589" s="44" t="s">
        <v>473</v>
      </c>
      <c r="E589" s="44" t="s">
        <v>474</v>
      </c>
      <c r="F589" s="44">
        <v>79</v>
      </c>
      <c r="G589" s="44" t="s">
        <v>475</v>
      </c>
      <c r="H589" s="44" t="s">
        <v>476</v>
      </c>
      <c r="I589" s="44">
        <v>2600</v>
      </c>
      <c r="J589" s="44" t="s">
        <v>477</v>
      </c>
      <c r="K589" s="45">
        <v>6500.0000000000009</v>
      </c>
    </row>
    <row r="590" spans="1:11" x14ac:dyDescent="0.35">
      <c r="A590" s="44">
        <v>388</v>
      </c>
      <c r="C590" s="44" t="s">
        <v>548</v>
      </c>
      <c r="D590" s="44" t="s">
        <v>478</v>
      </c>
      <c r="E590" s="44" t="s">
        <v>479</v>
      </c>
      <c r="F590" s="44">
        <v>87</v>
      </c>
      <c r="G590" s="44" t="s">
        <v>480</v>
      </c>
      <c r="H590" s="44" t="s">
        <v>481</v>
      </c>
      <c r="I590" s="44">
        <v>2700</v>
      </c>
      <c r="J590" s="44" t="s">
        <v>482</v>
      </c>
      <c r="K590" s="45">
        <v>650</v>
      </c>
    </row>
    <row r="591" spans="1:11" x14ac:dyDescent="0.35">
      <c r="A591" s="44">
        <v>388</v>
      </c>
      <c r="C591" s="44" t="s">
        <v>548</v>
      </c>
      <c r="D591" s="44" t="s">
        <v>487</v>
      </c>
      <c r="E591" s="44" t="s">
        <v>488</v>
      </c>
      <c r="F591" s="44">
        <v>25</v>
      </c>
      <c r="G591" s="44" t="s">
        <v>464</v>
      </c>
      <c r="H591" s="44" t="s">
        <v>31</v>
      </c>
      <c r="I591" s="44">
        <v>1600</v>
      </c>
      <c r="J591" s="44" t="s">
        <v>489</v>
      </c>
      <c r="K591" s="45">
        <v>999.99999999999966</v>
      </c>
    </row>
    <row r="592" spans="1:11" x14ac:dyDescent="0.35">
      <c r="A592" s="44">
        <v>388</v>
      </c>
      <c r="C592" s="44" t="s">
        <v>548</v>
      </c>
      <c r="D592" s="44" t="s">
        <v>490</v>
      </c>
      <c r="E592" s="44" t="s">
        <v>491</v>
      </c>
      <c r="F592" s="44">
        <v>24</v>
      </c>
      <c r="G592" s="44" t="s">
        <v>458</v>
      </c>
      <c r="H592" s="44" t="s">
        <v>295</v>
      </c>
      <c r="I592" s="44">
        <v>1600</v>
      </c>
      <c r="J592" s="44" t="s">
        <v>492</v>
      </c>
      <c r="K592" s="45">
        <v>4499.9999999999991</v>
      </c>
    </row>
    <row r="593" spans="1:11" x14ac:dyDescent="0.35">
      <c r="A593" s="44">
        <v>388</v>
      </c>
      <c r="C593" s="44" t="s">
        <v>548</v>
      </c>
      <c r="D593" s="44" t="s">
        <v>493</v>
      </c>
      <c r="E593" s="44" t="s">
        <v>494</v>
      </c>
      <c r="F593" s="44">
        <v>25</v>
      </c>
      <c r="G593" s="44" t="s">
        <v>495</v>
      </c>
      <c r="H593" s="44" t="s">
        <v>31</v>
      </c>
      <c r="I593" s="44">
        <v>1600</v>
      </c>
      <c r="J593" s="44" t="s">
        <v>489</v>
      </c>
      <c r="K593" s="45">
        <v>799.99999999999966</v>
      </c>
    </row>
    <row r="594" spans="1:11" x14ac:dyDescent="0.35">
      <c r="A594" s="44">
        <v>388</v>
      </c>
      <c r="C594" s="44" t="s">
        <v>548</v>
      </c>
      <c r="D594" s="44" t="s">
        <v>496</v>
      </c>
      <c r="E594" s="44" t="s">
        <v>497</v>
      </c>
      <c r="F594" s="44">
        <v>69</v>
      </c>
      <c r="G594" s="44" t="s">
        <v>498</v>
      </c>
      <c r="H594" s="44" t="s">
        <v>499</v>
      </c>
      <c r="I594" s="44">
        <v>2500</v>
      </c>
      <c r="J594" s="44" t="s">
        <v>500</v>
      </c>
      <c r="K594" s="45">
        <v>1334.1600000000005</v>
      </c>
    </row>
    <row r="595" spans="1:11" x14ac:dyDescent="0.35">
      <c r="A595" s="44">
        <v>388</v>
      </c>
      <c r="C595" s="44" t="s">
        <v>548</v>
      </c>
      <c r="D595" s="44" t="s">
        <v>501</v>
      </c>
      <c r="E595" s="44" t="s">
        <v>502</v>
      </c>
      <c r="F595" s="44">
        <v>54</v>
      </c>
      <c r="G595" s="44" t="s">
        <v>503</v>
      </c>
      <c r="H595" s="44" t="s">
        <v>389</v>
      </c>
      <c r="I595" s="44">
        <v>2300</v>
      </c>
      <c r="J595" s="44" t="s">
        <v>504</v>
      </c>
      <c r="K595" s="45">
        <v>1308</v>
      </c>
    </row>
    <row r="596" spans="1:11" x14ac:dyDescent="0.35">
      <c r="A596" s="44">
        <v>388</v>
      </c>
      <c r="C596" s="44" t="s">
        <v>548</v>
      </c>
      <c r="D596" s="44" t="s">
        <v>505</v>
      </c>
      <c r="E596" s="44" t="s">
        <v>506</v>
      </c>
      <c r="F596" s="44">
        <v>88</v>
      </c>
      <c r="G596" s="44" t="s">
        <v>507</v>
      </c>
      <c r="H596" s="44" t="s">
        <v>508</v>
      </c>
      <c r="I596" s="44">
        <v>2700</v>
      </c>
      <c r="J596" s="44" t="s">
        <v>509</v>
      </c>
      <c r="K596" s="45">
        <v>1800</v>
      </c>
    </row>
    <row r="597" spans="1:11" x14ac:dyDescent="0.35">
      <c r="A597" s="44">
        <v>335</v>
      </c>
      <c r="C597" s="44" t="s">
        <v>576</v>
      </c>
      <c r="D597" s="44" t="s">
        <v>147</v>
      </c>
      <c r="E597" s="44" t="s">
        <v>148</v>
      </c>
      <c r="F597" s="44">
        <v>6</v>
      </c>
      <c r="G597" s="44" t="s">
        <v>149</v>
      </c>
      <c r="H597" s="44">
        <v>1700</v>
      </c>
      <c r="I597" s="44" t="s">
        <v>150</v>
      </c>
      <c r="J597" s="44" t="s">
        <v>151</v>
      </c>
      <c r="K597" s="45">
        <v>46923.75</v>
      </c>
    </row>
    <row r="598" spans="1:11" x14ac:dyDescent="0.35">
      <c r="A598" s="44">
        <v>335</v>
      </c>
      <c r="C598" s="44" t="s">
        <v>576</v>
      </c>
      <c r="D598" s="44" t="s">
        <v>152</v>
      </c>
      <c r="E598" s="44" t="s">
        <v>150</v>
      </c>
      <c r="F598" s="44">
        <v>6</v>
      </c>
      <c r="G598" s="44" t="s">
        <v>153</v>
      </c>
      <c r="H598" s="44">
        <v>1700</v>
      </c>
      <c r="I598" s="44">
        <v>1600</v>
      </c>
      <c r="J598" s="44" t="s">
        <v>154</v>
      </c>
      <c r="K598" s="45">
        <v>5770.0350000000017</v>
      </c>
    </row>
    <row r="599" spans="1:11" x14ac:dyDescent="0.35">
      <c r="A599" s="44">
        <v>335</v>
      </c>
      <c r="C599" s="44" t="s">
        <v>576</v>
      </c>
      <c r="D599" s="44" t="s">
        <v>155</v>
      </c>
      <c r="E599" s="44" t="s">
        <v>156</v>
      </c>
      <c r="F599" s="44">
        <v>6</v>
      </c>
      <c r="G599" s="44" t="s">
        <v>157</v>
      </c>
      <c r="H599" s="44">
        <v>1700</v>
      </c>
      <c r="I599" s="44">
        <v>1900</v>
      </c>
      <c r="J599" s="44" t="s">
        <v>158</v>
      </c>
      <c r="K599" s="45">
        <v>3000</v>
      </c>
    </row>
    <row r="600" spans="1:11" x14ac:dyDescent="0.35">
      <c r="A600" s="44">
        <v>335</v>
      </c>
      <c r="C600" s="44" t="s">
        <v>576</v>
      </c>
      <c r="D600" s="44" t="s">
        <v>159</v>
      </c>
      <c r="E600" s="44" t="s">
        <v>160</v>
      </c>
      <c r="F600" s="44">
        <v>14</v>
      </c>
      <c r="G600" s="44" t="s">
        <v>161</v>
      </c>
      <c r="H600" s="44">
        <v>5710</v>
      </c>
      <c r="I600" s="44" t="s">
        <v>150</v>
      </c>
      <c r="J600" s="44" t="s">
        <v>162</v>
      </c>
      <c r="K600" s="45">
        <v>4504500</v>
      </c>
    </row>
    <row r="601" spans="1:11" x14ac:dyDescent="0.35">
      <c r="A601" s="44">
        <v>335</v>
      </c>
      <c r="C601" s="44" t="s">
        <v>576</v>
      </c>
      <c r="D601" s="44" t="s">
        <v>163</v>
      </c>
      <c r="E601" s="44" t="s">
        <v>164</v>
      </c>
      <c r="F601" s="44">
        <v>9</v>
      </c>
      <c r="G601" s="44" t="s">
        <v>165</v>
      </c>
      <c r="H601" s="44">
        <v>4954</v>
      </c>
      <c r="I601" s="44" t="s">
        <v>150</v>
      </c>
      <c r="J601" s="44" t="s">
        <v>166</v>
      </c>
      <c r="K601" s="45">
        <v>581559</v>
      </c>
    </row>
    <row r="602" spans="1:11" x14ac:dyDescent="0.35">
      <c r="A602" s="44">
        <v>335</v>
      </c>
      <c r="C602" s="44" t="s">
        <v>576</v>
      </c>
      <c r="D602" s="44" t="s">
        <v>167</v>
      </c>
      <c r="E602" s="44" t="s">
        <v>168</v>
      </c>
      <c r="F602" s="44">
        <v>8</v>
      </c>
      <c r="G602" s="44" t="s">
        <v>169</v>
      </c>
      <c r="H602" s="44">
        <v>3954</v>
      </c>
      <c r="I602" s="44" t="s">
        <v>150</v>
      </c>
      <c r="J602" s="44" t="s">
        <v>170</v>
      </c>
      <c r="K602" s="45">
        <v>133983</v>
      </c>
    </row>
    <row r="603" spans="1:11" x14ac:dyDescent="0.35">
      <c r="A603" s="44">
        <v>335</v>
      </c>
      <c r="C603" s="44" t="s">
        <v>576</v>
      </c>
      <c r="D603" s="44" t="s">
        <v>171</v>
      </c>
      <c r="E603" s="44" t="s">
        <v>172</v>
      </c>
      <c r="F603" s="44">
        <v>9</v>
      </c>
      <c r="G603" s="44" t="s">
        <v>173</v>
      </c>
      <c r="H603" s="44">
        <v>4954</v>
      </c>
      <c r="I603" s="44" t="s">
        <v>150</v>
      </c>
      <c r="J603" s="44" t="s">
        <v>166</v>
      </c>
      <c r="K603" s="45">
        <v>150516</v>
      </c>
    </row>
    <row r="604" spans="1:11" x14ac:dyDescent="0.35">
      <c r="A604" s="44">
        <v>335</v>
      </c>
      <c r="C604" s="44" t="s">
        <v>576</v>
      </c>
      <c r="D604" s="44" t="s">
        <v>174</v>
      </c>
      <c r="E604" s="44" t="s">
        <v>25</v>
      </c>
      <c r="F604" s="44">
        <v>9</v>
      </c>
      <c r="G604" s="44" t="s">
        <v>175</v>
      </c>
      <c r="H604" s="44">
        <v>4954</v>
      </c>
      <c r="I604" s="44">
        <v>2200</v>
      </c>
      <c r="J604" s="44" t="s">
        <v>176</v>
      </c>
      <c r="K604" s="45">
        <v>15640</v>
      </c>
    </row>
    <row r="605" spans="1:11" x14ac:dyDescent="0.35">
      <c r="A605" s="44">
        <v>335</v>
      </c>
      <c r="C605" s="44" t="s">
        <v>576</v>
      </c>
      <c r="D605" s="44" t="s">
        <v>177</v>
      </c>
      <c r="E605" s="44" t="s">
        <v>178</v>
      </c>
      <c r="F605" s="44">
        <v>9</v>
      </c>
      <c r="G605" s="44" t="s">
        <v>179</v>
      </c>
      <c r="H605" s="44">
        <v>4954</v>
      </c>
      <c r="I605" s="44" t="s">
        <v>150</v>
      </c>
      <c r="J605" s="44" t="s">
        <v>166</v>
      </c>
      <c r="K605" s="45">
        <v>12709</v>
      </c>
    </row>
    <row r="606" spans="1:11" x14ac:dyDescent="0.35">
      <c r="A606" s="44">
        <v>335</v>
      </c>
      <c r="C606" s="44" t="s">
        <v>576</v>
      </c>
      <c r="D606" s="44" t="s">
        <v>180</v>
      </c>
      <c r="E606" s="44" t="s">
        <v>181</v>
      </c>
      <c r="F606" s="44">
        <v>9</v>
      </c>
      <c r="G606" s="44" t="s">
        <v>182</v>
      </c>
      <c r="H606" s="44">
        <v>4954</v>
      </c>
      <c r="I606" s="44" t="s">
        <v>150</v>
      </c>
      <c r="J606" s="44" t="s">
        <v>166</v>
      </c>
      <c r="K606" s="45">
        <v>9403</v>
      </c>
    </row>
    <row r="607" spans="1:11" x14ac:dyDescent="0.35">
      <c r="A607" s="44">
        <v>335</v>
      </c>
      <c r="C607" s="44" t="s">
        <v>576</v>
      </c>
      <c r="D607" s="44" t="s">
        <v>183</v>
      </c>
      <c r="E607" s="44" t="s">
        <v>184</v>
      </c>
      <c r="F607" s="44">
        <v>8</v>
      </c>
      <c r="G607" s="44" t="s">
        <v>185</v>
      </c>
      <c r="H607" s="44">
        <v>3954</v>
      </c>
      <c r="I607" s="44" t="s">
        <v>137</v>
      </c>
      <c r="J607" s="44" t="s">
        <v>136</v>
      </c>
      <c r="K607" s="45">
        <v>3826.2852000000003</v>
      </c>
    </row>
    <row r="608" spans="1:11" x14ac:dyDescent="0.35">
      <c r="A608" s="44">
        <v>335</v>
      </c>
      <c r="C608" s="44" t="s">
        <v>576</v>
      </c>
      <c r="D608" s="44" t="s">
        <v>186</v>
      </c>
      <c r="E608" s="44" t="s">
        <v>187</v>
      </c>
      <c r="F608" s="44">
        <v>8</v>
      </c>
      <c r="G608" s="44" t="s">
        <v>188</v>
      </c>
      <c r="H608" s="44">
        <v>3954</v>
      </c>
      <c r="I608" s="44" t="s">
        <v>137</v>
      </c>
      <c r="J608" s="44" t="s">
        <v>136</v>
      </c>
      <c r="K608" s="45">
        <v>6956.0225999999993</v>
      </c>
    </row>
    <row r="609" spans="1:11" x14ac:dyDescent="0.35">
      <c r="A609" s="44">
        <v>335</v>
      </c>
      <c r="C609" s="44" t="s">
        <v>576</v>
      </c>
      <c r="D609" s="44" t="s">
        <v>193</v>
      </c>
      <c r="E609" s="44" t="s">
        <v>194</v>
      </c>
      <c r="F609" s="44">
        <v>8</v>
      </c>
      <c r="G609" s="44" t="s">
        <v>195</v>
      </c>
      <c r="H609" s="44">
        <v>3954</v>
      </c>
      <c r="I609" s="44" t="s">
        <v>160</v>
      </c>
      <c r="J609" s="44" t="s">
        <v>196</v>
      </c>
      <c r="K609" s="45">
        <v>2215.7398799999996</v>
      </c>
    </row>
    <row r="610" spans="1:11" x14ac:dyDescent="0.35">
      <c r="A610" s="44">
        <v>335</v>
      </c>
      <c r="C610" s="44" t="s">
        <v>576</v>
      </c>
      <c r="D610" s="44" t="s">
        <v>197</v>
      </c>
      <c r="E610" s="44" t="s">
        <v>198</v>
      </c>
      <c r="F610" s="44">
        <v>9</v>
      </c>
      <c r="G610" s="44" t="s">
        <v>199</v>
      </c>
      <c r="H610" s="44">
        <v>4954</v>
      </c>
      <c r="I610" s="44">
        <v>1600</v>
      </c>
      <c r="J610" s="44" t="s">
        <v>200</v>
      </c>
      <c r="K610" s="45">
        <v>19173.110304560516</v>
      </c>
    </row>
    <row r="611" spans="1:11" x14ac:dyDescent="0.35">
      <c r="A611" s="44">
        <v>335</v>
      </c>
      <c r="C611" s="44" t="s">
        <v>576</v>
      </c>
      <c r="D611" s="44" t="s">
        <v>514</v>
      </c>
      <c r="E611" s="44" t="s">
        <v>515</v>
      </c>
      <c r="F611" s="44">
        <v>6</v>
      </c>
      <c r="G611" s="44" t="s">
        <v>516</v>
      </c>
      <c r="H611" s="44">
        <v>1900</v>
      </c>
      <c r="I611" s="44" t="s">
        <v>150</v>
      </c>
      <c r="J611" s="44" t="s">
        <v>517</v>
      </c>
      <c r="K611" s="45">
        <v>99109.65323336453</v>
      </c>
    </row>
    <row r="612" spans="1:11" x14ac:dyDescent="0.35">
      <c r="A612" s="44">
        <v>335</v>
      </c>
      <c r="C612" s="44" t="s">
        <v>576</v>
      </c>
      <c r="D612" s="44" t="s">
        <v>201</v>
      </c>
      <c r="E612" s="44" t="s">
        <v>202</v>
      </c>
      <c r="F612" s="44">
        <v>6</v>
      </c>
      <c r="G612" s="44" t="s">
        <v>203</v>
      </c>
      <c r="H612" s="44">
        <v>1900</v>
      </c>
      <c r="I612" s="44">
        <v>1600</v>
      </c>
      <c r="J612" s="44" t="s">
        <v>204</v>
      </c>
      <c r="K612" s="45">
        <v>22500</v>
      </c>
    </row>
    <row r="613" spans="1:11" x14ac:dyDescent="0.35">
      <c r="A613" s="44">
        <v>335</v>
      </c>
      <c r="C613" s="44" t="s">
        <v>576</v>
      </c>
      <c r="D613" s="44" t="s">
        <v>205</v>
      </c>
      <c r="E613" s="44" t="s">
        <v>206</v>
      </c>
      <c r="F613" s="44">
        <v>6</v>
      </c>
      <c r="G613" s="44" t="s">
        <v>207</v>
      </c>
      <c r="H613" s="44">
        <v>1954</v>
      </c>
      <c r="I613" s="44" t="s">
        <v>137</v>
      </c>
      <c r="J613" s="44" t="s">
        <v>208</v>
      </c>
      <c r="K613" s="45">
        <v>15645</v>
      </c>
    </row>
    <row r="614" spans="1:11" x14ac:dyDescent="0.35">
      <c r="A614" s="44">
        <v>335</v>
      </c>
      <c r="C614" s="44" t="s">
        <v>576</v>
      </c>
      <c r="D614" s="44" t="s">
        <v>209</v>
      </c>
      <c r="E614" s="44" t="s">
        <v>27</v>
      </c>
      <c r="F614" s="44">
        <v>6</v>
      </c>
      <c r="G614" s="44" t="s">
        <v>210</v>
      </c>
      <c r="H614" s="44">
        <v>1954</v>
      </c>
      <c r="I614" s="44" t="s">
        <v>211</v>
      </c>
      <c r="J614" s="44" t="s">
        <v>212</v>
      </c>
      <c r="K614" s="45">
        <v>75897</v>
      </c>
    </row>
    <row r="615" spans="1:11" x14ac:dyDescent="0.35">
      <c r="A615" s="44">
        <v>335</v>
      </c>
      <c r="C615" s="44" t="s">
        <v>576</v>
      </c>
      <c r="D615" s="44" t="s">
        <v>213</v>
      </c>
      <c r="E615" s="44" t="s">
        <v>214</v>
      </c>
      <c r="F615" s="44">
        <v>6</v>
      </c>
      <c r="G615" s="44" t="s">
        <v>215</v>
      </c>
      <c r="H615" s="44">
        <v>1954</v>
      </c>
      <c r="I615" s="44" t="s">
        <v>150</v>
      </c>
      <c r="J615" s="44" t="s">
        <v>216</v>
      </c>
      <c r="K615" s="45">
        <v>163525.5</v>
      </c>
    </row>
    <row r="616" spans="1:11" x14ac:dyDescent="0.35">
      <c r="A616" s="44">
        <v>335</v>
      </c>
      <c r="C616" s="44" t="s">
        <v>576</v>
      </c>
      <c r="D616" s="44" t="s">
        <v>217</v>
      </c>
      <c r="E616" s="44" t="s">
        <v>218</v>
      </c>
      <c r="F616" s="44">
        <v>6</v>
      </c>
      <c r="G616" s="44" t="s">
        <v>219</v>
      </c>
      <c r="H616" s="44">
        <v>1954</v>
      </c>
      <c r="I616" s="44" t="s">
        <v>150</v>
      </c>
      <c r="J616" s="44" t="s">
        <v>216</v>
      </c>
      <c r="K616" s="45">
        <v>125737.5</v>
      </c>
    </row>
    <row r="617" spans="1:11" x14ac:dyDescent="0.35">
      <c r="A617" s="44">
        <v>335</v>
      </c>
      <c r="C617" s="44" t="s">
        <v>576</v>
      </c>
      <c r="D617" s="44" t="s">
        <v>220</v>
      </c>
      <c r="E617" s="44" t="s">
        <v>221</v>
      </c>
      <c r="F617" s="44">
        <v>6</v>
      </c>
      <c r="G617" s="44" t="s">
        <v>222</v>
      </c>
      <c r="H617" s="44">
        <v>1954</v>
      </c>
      <c r="I617" s="44" t="s">
        <v>223</v>
      </c>
      <c r="J617" s="44" t="s">
        <v>224</v>
      </c>
      <c r="K617" s="45">
        <v>29205</v>
      </c>
    </row>
    <row r="618" spans="1:11" x14ac:dyDescent="0.35">
      <c r="A618" s="44">
        <v>335</v>
      </c>
      <c r="C618" s="44" t="s">
        <v>576</v>
      </c>
      <c r="D618" s="44" t="s">
        <v>225</v>
      </c>
      <c r="E618" s="44" t="s">
        <v>226</v>
      </c>
      <c r="F618" s="44">
        <v>6</v>
      </c>
      <c r="G618" s="44" t="s">
        <v>227</v>
      </c>
      <c r="H618" s="44">
        <v>1954</v>
      </c>
      <c r="I618" s="44" t="s">
        <v>150</v>
      </c>
      <c r="J618" s="44" t="s">
        <v>216</v>
      </c>
      <c r="K618" s="45">
        <v>53955</v>
      </c>
    </row>
    <row r="619" spans="1:11" x14ac:dyDescent="0.35">
      <c r="A619" s="44">
        <v>335</v>
      </c>
      <c r="C619" s="44" t="s">
        <v>576</v>
      </c>
      <c r="D619" s="44" t="s">
        <v>228</v>
      </c>
      <c r="E619" s="44" t="s">
        <v>229</v>
      </c>
      <c r="F619" s="44">
        <v>6</v>
      </c>
      <c r="G619" s="44" t="s">
        <v>230</v>
      </c>
      <c r="H619" s="44">
        <v>1954</v>
      </c>
      <c r="I619" s="44" t="s">
        <v>223</v>
      </c>
      <c r="J619" s="44" t="s">
        <v>224</v>
      </c>
      <c r="K619" s="45">
        <v>27576.029999999995</v>
      </c>
    </row>
    <row r="620" spans="1:11" x14ac:dyDescent="0.35">
      <c r="A620" s="44">
        <v>335</v>
      </c>
      <c r="C620" s="44" t="s">
        <v>576</v>
      </c>
      <c r="D620" s="44" t="s">
        <v>231</v>
      </c>
      <c r="E620" s="44" t="s">
        <v>232</v>
      </c>
      <c r="F620" s="44">
        <v>6</v>
      </c>
      <c r="G620" s="44" t="s">
        <v>233</v>
      </c>
      <c r="H620" s="44">
        <v>1954</v>
      </c>
      <c r="I620" s="44" t="s">
        <v>150</v>
      </c>
      <c r="J620" s="44" t="s">
        <v>216</v>
      </c>
      <c r="K620" s="45">
        <v>181963.79999999996</v>
      </c>
    </row>
    <row r="621" spans="1:11" x14ac:dyDescent="0.35">
      <c r="A621" s="44">
        <v>335</v>
      </c>
      <c r="C621" s="44" t="s">
        <v>576</v>
      </c>
      <c r="D621" s="44" t="s">
        <v>234</v>
      </c>
      <c r="E621" s="44" t="s">
        <v>235</v>
      </c>
      <c r="F621" s="44">
        <v>6</v>
      </c>
      <c r="G621" s="44" t="s">
        <v>236</v>
      </c>
      <c r="H621" s="44">
        <v>1954</v>
      </c>
      <c r="I621" s="44" t="s">
        <v>150</v>
      </c>
      <c r="J621" s="44" t="s">
        <v>216</v>
      </c>
      <c r="K621" s="45">
        <v>128932.68</v>
      </c>
    </row>
    <row r="622" spans="1:11" x14ac:dyDescent="0.35">
      <c r="A622" s="44">
        <v>335</v>
      </c>
      <c r="C622" s="44" t="s">
        <v>576</v>
      </c>
      <c r="D622" s="44" t="s">
        <v>237</v>
      </c>
      <c r="E622" s="44" t="s">
        <v>238</v>
      </c>
      <c r="F622" s="44">
        <v>6</v>
      </c>
      <c r="G622" s="44" t="s">
        <v>239</v>
      </c>
      <c r="H622" s="44">
        <v>1954</v>
      </c>
      <c r="I622" s="44" t="s">
        <v>150</v>
      </c>
      <c r="J622" s="44" t="s">
        <v>216</v>
      </c>
      <c r="K622" s="45">
        <v>107118.86000000003</v>
      </c>
    </row>
    <row r="623" spans="1:11" x14ac:dyDescent="0.35">
      <c r="A623" s="44">
        <v>335</v>
      </c>
      <c r="C623" s="44" t="s">
        <v>576</v>
      </c>
      <c r="D623" s="44" t="s">
        <v>240</v>
      </c>
      <c r="E623" s="44" t="s">
        <v>241</v>
      </c>
      <c r="F623" s="44">
        <v>6</v>
      </c>
      <c r="G623" s="44" t="s">
        <v>242</v>
      </c>
      <c r="H623" s="44">
        <v>1954</v>
      </c>
      <c r="I623" s="44" t="s">
        <v>150</v>
      </c>
      <c r="J623" s="44" t="s">
        <v>216</v>
      </c>
      <c r="K623" s="45">
        <v>171256.5</v>
      </c>
    </row>
    <row r="624" spans="1:11" x14ac:dyDescent="0.35">
      <c r="A624" s="44">
        <v>335</v>
      </c>
      <c r="C624" s="44" t="s">
        <v>576</v>
      </c>
      <c r="D624" s="44" t="s">
        <v>243</v>
      </c>
      <c r="E624" s="44" t="s">
        <v>244</v>
      </c>
      <c r="F624" s="44">
        <v>6</v>
      </c>
      <c r="G624" s="44" t="s">
        <v>245</v>
      </c>
      <c r="H624" s="44">
        <v>1970</v>
      </c>
      <c r="I624" s="44" t="s">
        <v>246</v>
      </c>
      <c r="J624" s="44" t="s">
        <v>247</v>
      </c>
      <c r="K624" s="45">
        <v>45730</v>
      </c>
    </row>
    <row r="625" spans="1:11" x14ac:dyDescent="0.35">
      <c r="A625" s="44">
        <v>335</v>
      </c>
      <c r="C625" s="44" t="s">
        <v>576</v>
      </c>
      <c r="D625" s="44" t="s">
        <v>248</v>
      </c>
      <c r="E625" s="44" t="s">
        <v>249</v>
      </c>
      <c r="F625" s="44">
        <v>22</v>
      </c>
      <c r="G625" s="44" t="s">
        <v>250</v>
      </c>
      <c r="H625" s="44" t="s">
        <v>178</v>
      </c>
      <c r="I625" s="44">
        <v>1300</v>
      </c>
      <c r="J625" s="44" t="s">
        <v>251</v>
      </c>
      <c r="K625" s="45">
        <v>2013650.9999999998</v>
      </c>
    </row>
    <row r="626" spans="1:11" x14ac:dyDescent="0.35">
      <c r="A626" s="44">
        <v>335</v>
      </c>
      <c r="C626" s="44" t="s">
        <v>576</v>
      </c>
      <c r="D626" s="44" t="s">
        <v>252</v>
      </c>
      <c r="E626" s="44" t="s">
        <v>253</v>
      </c>
      <c r="F626" s="44">
        <v>58</v>
      </c>
      <c r="G626" s="44" t="s">
        <v>254</v>
      </c>
      <c r="H626" s="44" t="s">
        <v>178</v>
      </c>
      <c r="I626" s="44">
        <v>2400</v>
      </c>
      <c r="J626" s="44" t="s">
        <v>255</v>
      </c>
      <c r="K626" s="45">
        <v>931330.00000000012</v>
      </c>
    </row>
    <row r="627" spans="1:11" x14ac:dyDescent="0.35">
      <c r="A627" s="44">
        <v>335</v>
      </c>
      <c r="C627" s="44" t="s">
        <v>576</v>
      </c>
      <c r="D627" s="44" t="s">
        <v>256</v>
      </c>
      <c r="E627" s="44" t="s">
        <v>257</v>
      </c>
      <c r="F627" s="44">
        <v>22</v>
      </c>
      <c r="G627" s="44" t="s">
        <v>258</v>
      </c>
      <c r="H627" s="44" t="s">
        <v>190</v>
      </c>
      <c r="I627" s="44" t="s">
        <v>150</v>
      </c>
      <c r="J627" s="44" t="s">
        <v>259</v>
      </c>
      <c r="K627" s="45">
        <v>9000.0000000000036</v>
      </c>
    </row>
    <row r="628" spans="1:11" x14ac:dyDescent="0.35">
      <c r="A628" s="44">
        <v>335</v>
      </c>
      <c r="C628" s="44" t="s">
        <v>576</v>
      </c>
      <c r="D628" s="44" t="s">
        <v>260</v>
      </c>
      <c r="E628" s="44" t="s">
        <v>261</v>
      </c>
      <c r="F628" s="44">
        <v>22</v>
      </c>
      <c r="G628" s="44" t="s">
        <v>262</v>
      </c>
      <c r="H628" s="44" t="s">
        <v>190</v>
      </c>
      <c r="I628" s="44" t="s">
        <v>150</v>
      </c>
      <c r="J628" s="44" t="s">
        <v>259</v>
      </c>
      <c r="K628" s="45">
        <v>11999.999999999998</v>
      </c>
    </row>
    <row r="629" spans="1:11" x14ac:dyDescent="0.35">
      <c r="A629" s="44">
        <v>335</v>
      </c>
      <c r="C629" s="44" t="s">
        <v>576</v>
      </c>
      <c r="D629" s="44" t="s">
        <v>263</v>
      </c>
      <c r="E629" s="44" t="s">
        <v>264</v>
      </c>
      <c r="F629" s="44">
        <v>22</v>
      </c>
      <c r="G629" s="44" t="s">
        <v>265</v>
      </c>
      <c r="H629" s="44" t="s">
        <v>190</v>
      </c>
      <c r="I629" s="44" t="s">
        <v>150</v>
      </c>
      <c r="J629" s="44" t="s">
        <v>259</v>
      </c>
      <c r="K629" s="45">
        <v>24600</v>
      </c>
    </row>
    <row r="630" spans="1:11" x14ac:dyDescent="0.35">
      <c r="A630" s="44">
        <v>335</v>
      </c>
      <c r="C630" s="44" t="s">
        <v>576</v>
      </c>
      <c r="D630" s="44" t="s">
        <v>266</v>
      </c>
      <c r="E630" s="44" t="s">
        <v>267</v>
      </c>
      <c r="F630" s="44">
        <v>22</v>
      </c>
      <c r="G630" s="44" t="s">
        <v>268</v>
      </c>
      <c r="H630" s="44" t="s">
        <v>190</v>
      </c>
      <c r="I630" s="44" t="s">
        <v>150</v>
      </c>
      <c r="J630" s="44" t="s">
        <v>259</v>
      </c>
      <c r="K630" s="45">
        <v>60000</v>
      </c>
    </row>
    <row r="631" spans="1:11" x14ac:dyDescent="0.35">
      <c r="A631" s="44">
        <v>335</v>
      </c>
      <c r="C631" s="44" t="s">
        <v>576</v>
      </c>
      <c r="D631" s="44" t="s">
        <v>269</v>
      </c>
      <c r="E631" s="44" t="s">
        <v>270</v>
      </c>
      <c r="F631" s="44">
        <v>22</v>
      </c>
      <c r="G631" s="44" t="s">
        <v>271</v>
      </c>
      <c r="H631" s="44" t="s">
        <v>190</v>
      </c>
      <c r="I631" s="44">
        <v>1800</v>
      </c>
      <c r="J631" s="44" t="s">
        <v>272</v>
      </c>
      <c r="K631" s="45">
        <v>15000.000000000002</v>
      </c>
    </row>
    <row r="632" spans="1:11" x14ac:dyDescent="0.35">
      <c r="A632" s="44">
        <v>335</v>
      </c>
      <c r="C632" s="44" t="s">
        <v>576</v>
      </c>
      <c r="D632" s="44" t="s">
        <v>276</v>
      </c>
      <c r="E632" s="44" t="s">
        <v>277</v>
      </c>
      <c r="F632" s="44">
        <v>22</v>
      </c>
      <c r="G632" s="44" t="s">
        <v>278</v>
      </c>
      <c r="H632" s="44" t="s">
        <v>190</v>
      </c>
      <c r="I632" s="44" t="s">
        <v>172</v>
      </c>
      <c r="J632" s="44" t="s">
        <v>279</v>
      </c>
      <c r="K632" s="45">
        <v>1250</v>
      </c>
    </row>
    <row r="633" spans="1:11" x14ac:dyDescent="0.35">
      <c r="A633" s="44">
        <v>335</v>
      </c>
      <c r="C633" s="44" t="s">
        <v>576</v>
      </c>
      <c r="D633" s="44" t="s">
        <v>280</v>
      </c>
      <c r="E633" s="44" t="s">
        <v>281</v>
      </c>
      <c r="F633" s="44">
        <v>22</v>
      </c>
      <c r="G633" s="44" t="s">
        <v>282</v>
      </c>
      <c r="H633" s="44" t="s">
        <v>190</v>
      </c>
      <c r="I633" s="44" t="s">
        <v>150</v>
      </c>
      <c r="J633" s="44" t="s">
        <v>259</v>
      </c>
      <c r="K633" s="45">
        <v>12000</v>
      </c>
    </row>
    <row r="634" spans="1:11" x14ac:dyDescent="0.35">
      <c r="A634" s="44">
        <v>335</v>
      </c>
      <c r="C634" s="44" t="s">
        <v>576</v>
      </c>
      <c r="D634" s="44" t="s">
        <v>283</v>
      </c>
      <c r="E634" s="44" t="s">
        <v>284</v>
      </c>
      <c r="F634" s="44">
        <v>22</v>
      </c>
      <c r="G634" s="44" t="s">
        <v>285</v>
      </c>
      <c r="H634" s="44" t="s">
        <v>190</v>
      </c>
      <c r="I634" s="44" t="s">
        <v>150</v>
      </c>
      <c r="J634" s="44" t="s">
        <v>259</v>
      </c>
      <c r="K634" s="45">
        <v>10000</v>
      </c>
    </row>
    <row r="635" spans="1:11" x14ac:dyDescent="0.35">
      <c r="A635" s="44">
        <v>335</v>
      </c>
      <c r="C635" s="44" t="s">
        <v>576</v>
      </c>
      <c r="D635" s="44" t="s">
        <v>286</v>
      </c>
      <c r="E635" s="44" t="s">
        <v>137</v>
      </c>
      <c r="F635" s="44">
        <v>22</v>
      </c>
      <c r="G635" s="44" t="s">
        <v>287</v>
      </c>
      <c r="H635" s="44" t="s">
        <v>190</v>
      </c>
      <c r="I635" s="44">
        <v>1600</v>
      </c>
      <c r="J635" s="44" t="s">
        <v>288</v>
      </c>
      <c r="K635" s="45">
        <v>1000.0000000000001</v>
      </c>
    </row>
    <row r="636" spans="1:11" x14ac:dyDescent="0.35">
      <c r="A636" s="44">
        <v>335</v>
      </c>
      <c r="C636" s="44" t="s">
        <v>576</v>
      </c>
      <c r="D636" s="44" t="s">
        <v>289</v>
      </c>
      <c r="E636" s="44" t="s">
        <v>290</v>
      </c>
      <c r="F636" s="44">
        <v>23</v>
      </c>
      <c r="G636" s="44" t="s">
        <v>291</v>
      </c>
      <c r="H636" s="44" t="s">
        <v>292</v>
      </c>
      <c r="I636" s="44">
        <v>1300</v>
      </c>
      <c r="J636" s="44" t="s">
        <v>293</v>
      </c>
      <c r="K636" s="45">
        <v>187849.52199999997</v>
      </c>
    </row>
    <row r="637" spans="1:11" x14ac:dyDescent="0.35">
      <c r="A637" s="44">
        <v>335</v>
      </c>
      <c r="C637" s="44" t="s">
        <v>576</v>
      </c>
      <c r="D637" s="44" t="s">
        <v>294</v>
      </c>
      <c r="E637" s="44" t="s">
        <v>295</v>
      </c>
      <c r="F637" s="44">
        <v>23</v>
      </c>
      <c r="G637" s="44" t="s">
        <v>296</v>
      </c>
      <c r="H637" s="44" t="s">
        <v>297</v>
      </c>
      <c r="I637" s="44">
        <v>1300</v>
      </c>
      <c r="J637" s="44" t="s">
        <v>298</v>
      </c>
      <c r="K637" s="45">
        <v>43932.549500000016</v>
      </c>
    </row>
    <row r="638" spans="1:11" x14ac:dyDescent="0.35">
      <c r="A638" s="44">
        <v>335</v>
      </c>
      <c r="C638" s="44" t="s">
        <v>576</v>
      </c>
      <c r="D638" s="44" t="s">
        <v>299</v>
      </c>
      <c r="E638" s="44" t="s">
        <v>300</v>
      </c>
      <c r="F638" s="44">
        <v>23</v>
      </c>
      <c r="G638" s="44" t="s">
        <v>301</v>
      </c>
      <c r="H638" s="44" t="s">
        <v>302</v>
      </c>
      <c r="I638" s="44">
        <v>1300</v>
      </c>
      <c r="J638" s="44" t="s">
        <v>303</v>
      </c>
      <c r="K638" s="45">
        <v>8868.4282499999972</v>
      </c>
    </row>
    <row r="639" spans="1:11" x14ac:dyDescent="0.35">
      <c r="A639" s="44">
        <v>335</v>
      </c>
      <c r="C639" s="44" t="s">
        <v>576</v>
      </c>
      <c r="D639" s="44" t="s">
        <v>304</v>
      </c>
      <c r="E639" s="44" t="s">
        <v>305</v>
      </c>
      <c r="F639" s="44">
        <v>23</v>
      </c>
      <c r="G639" s="44" t="s">
        <v>306</v>
      </c>
      <c r="H639" s="44" t="s">
        <v>307</v>
      </c>
      <c r="I639" s="44">
        <v>1300</v>
      </c>
      <c r="J639" s="44" t="s">
        <v>308</v>
      </c>
      <c r="K639" s="45">
        <v>2340</v>
      </c>
    </row>
    <row r="640" spans="1:11" x14ac:dyDescent="0.35">
      <c r="A640" s="44">
        <v>335</v>
      </c>
      <c r="C640" s="44" t="s">
        <v>576</v>
      </c>
      <c r="D640" s="44" t="s">
        <v>309</v>
      </c>
      <c r="E640" s="44" t="s">
        <v>310</v>
      </c>
      <c r="F640" s="44">
        <v>23</v>
      </c>
      <c r="G640" s="44" t="s">
        <v>311</v>
      </c>
      <c r="H640" s="44" t="s">
        <v>312</v>
      </c>
      <c r="I640" s="44">
        <v>1300</v>
      </c>
      <c r="J640" s="44" t="s">
        <v>313</v>
      </c>
      <c r="K640" s="45">
        <v>10680.154275000001</v>
      </c>
    </row>
    <row r="641" spans="1:11" x14ac:dyDescent="0.35">
      <c r="A641" s="44">
        <v>335</v>
      </c>
      <c r="C641" s="44" t="s">
        <v>576</v>
      </c>
      <c r="D641" s="44" t="s">
        <v>314</v>
      </c>
      <c r="E641" s="44" t="s">
        <v>315</v>
      </c>
      <c r="F641" s="44">
        <v>23</v>
      </c>
      <c r="G641" s="44" t="s">
        <v>316</v>
      </c>
      <c r="H641" s="44" t="s">
        <v>27</v>
      </c>
      <c r="I641" s="44">
        <v>1300</v>
      </c>
      <c r="J641" s="44" t="s">
        <v>317</v>
      </c>
      <c r="K641" s="45">
        <v>147249.05000000002</v>
      </c>
    </row>
    <row r="642" spans="1:11" x14ac:dyDescent="0.35">
      <c r="A642" s="44">
        <v>335</v>
      </c>
      <c r="C642" s="44" t="s">
        <v>576</v>
      </c>
      <c r="D642" s="44" t="s">
        <v>318</v>
      </c>
      <c r="E642" s="44" t="s">
        <v>319</v>
      </c>
      <c r="F642" s="44">
        <v>23</v>
      </c>
      <c r="G642" s="44" t="s">
        <v>320</v>
      </c>
      <c r="H642" s="44" t="s">
        <v>321</v>
      </c>
      <c r="I642" s="44">
        <v>1300</v>
      </c>
      <c r="J642" s="44" t="s">
        <v>322</v>
      </c>
      <c r="K642" s="45">
        <v>348639.45704250014</v>
      </c>
    </row>
    <row r="643" spans="1:11" x14ac:dyDescent="0.35">
      <c r="A643" s="44">
        <v>335</v>
      </c>
      <c r="C643" s="44" t="s">
        <v>576</v>
      </c>
      <c r="D643" s="44" t="s">
        <v>323</v>
      </c>
      <c r="E643" s="44" t="s">
        <v>324</v>
      </c>
      <c r="F643" s="44">
        <v>23</v>
      </c>
      <c r="G643" s="44" t="s">
        <v>325</v>
      </c>
      <c r="H643" s="44" t="s">
        <v>326</v>
      </c>
      <c r="I643" s="44">
        <v>1300</v>
      </c>
      <c r="J643" s="44" t="s">
        <v>327</v>
      </c>
      <c r="K643" s="45">
        <v>27592.500000000004</v>
      </c>
    </row>
    <row r="644" spans="1:11" x14ac:dyDescent="0.35">
      <c r="A644" s="44">
        <v>335</v>
      </c>
      <c r="C644" s="44" t="s">
        <v>576</v>
      </c>
      <c r="D644" s="44" t="s">
        <v>522</v>
      </c>
      <c r="E644" s="44" t="s">
        <v>31</v>
      </c>
      <c r="F644" s="44">
        <v>23</v>
      </c>
      <c r="G644" s="44" t="s">
        <v>523</v>
      </c>
      <c r="H644" s="44" t="s">
        <v>524</v>
      </c>
      <c r="I644" s="44">
        <v>1300</v>
      </c>
      <c r="J644" s="44" t="s">
        <v>525</v>
      </c>
      <c r="K644" s="45">
        <v>241782.94010000004</v>
      </c>
    </row>
    <row r="645" spans="1:11" x14ac:dyDescent="0.35">
      <c r="A645" s="44">
        <v>335</v>
      </c>
      <c r="C645" s="44" t="s">
        <v>576</v>
      </c>
      <c r="D645" s="44" t="s">
        <v>328</v>
      </c>
      <c r="E645" s="44" t="s">
        <v>329</v>
      </c>
      <c r="F645" s="44">
        <v>43</v>
      </c>
      <c r="G645" s="44" t="s">
        <v>330</v>
      </c>
      <c r="H645" s="44" t="s">
        <v>31</v>
      </c>
      <c r="I645" s="44">
        <v>2200</v>
      </c>
      <c r="J645" s="44" t="s">
        <v>331</v>
      </c>
      <c r="K645" s="45">
        <v>10000</v>
      </c>
    </row>
    <row r="646" spans="1:11" x14ac:dyDescent="0.35">
      <c r="A646" s="44">
        <v>335</v>
      </c>
      <c r="C646" s="44" t="s">
        <v>576</v>
      </c>
      <c r="D646" s="44" t="s">
        <v>332</v>
      </c>
      <c r="E646" s="44" t="s">
        <v>333</v>
      </c>
      <c r="F646" s="44">
        <v>43</v>
      </c>
      <c r="G646" s="44" t="s">
        <v>334</v>
      </c>
      <c r="H646" s="44" t="s">
        <v>31</v>
      </c>
      <c r="I646" s="44">
        <v>2200</v>
      </c>
      <c r="J646" s="44" t="s">
        <v>331</v>
      </c>
      <c r="K646" s="45">
        <v>10000</v>
      </c>
    </row>
    <row r="647" spans="1:11" x14ac:dyDescent="0.35">
      <c r="A647" s="44">
        <v>335</v>
      </c>
      <c r="C647" s="44" t="s">
        <v>576</v>
      </c>
      <c r="D647" s="44" t="s">
        <v>335</v>
      </c>
      <c r="E647" s="44" t="s">
        <v>336</v>
      </c>
      <c r="F647" s="44">
        <v>43</v>
      </c>
      <c r="G647" s="44" t="s">
        <v>337</v>
      </c>
      <c r="H647" s="44" t="s">
        <v>31</v>
      </c>
      <c r="I647" s="44">
        <v>2200</v>
      </c>
      <c r="J647" s="44" t="s">
        <v>331</v>
      </c>
      <c r="K647" s="45">
        <v>15000</v>
      </c>
    </row>
    <row r="648" spans="1:11" x14ac:dyDescent="0.35">
      <c r="A648" s="44">
        <v>335</v>
      </c>
      <c r="C648" s="44" t="s">
        <v>576</v>
      </c>
      <c r="D648" s="44" t="s">
        <v>338</v>
      </c>
      <c r="E648" s="44" t="s">
        <v>339</v>
      </c>
      <c r="F648" s="44">
        <v>43</v>
      </c>
      <c r="G648" s="44" t="s">
        <v>340</v>
      </c>
      <c r="H648" s="44" t="s">
        <v>31</v>
      </c>
      <c r="I648" s="44">
        <v>2200</v>
      </c>
      <c r="J648" s="44" t="s">
        <v>331</v>
      </c>
      <c r="K648" s="45">
        <v>6000</v>
      </c>
    </row>
    <row r="649" spans="1:11" x14ac:dyDescent="0.35">
      <c r="A649" s="44">
        <v>335</v>
      </c>
      <c r="C649" s="44" t="s">
        <v>576</v>
      </c>
      <c r="D649" s="44" t="s">
        <v>341</v>
      </c>
      <c r="E649" s="44" t="s">
        <v>342</v>
      </c>
      <c r="F649" s="44">
        <v>24</v>
      </c>
      <c r="G649" s="44" t="s">
        <v>343</v>
      </c>
      <c r="H649" s="44" t="s">
        <v>295</v>
      </c>
      <c r="I649" s="44" t="s">
        <v>150</v>
      </c>
      <c r="J649" s="44" t="s">
        <v>344</v>
      </c>
      <c r="K649" s="45">
        <v>1299.9999999999993</v>
      </c>
    </row>
    <row r="650" spans="1:11" x14ac:dyDescent="0.35">
      <c r="A650" s="44">
        <v>335</v>
      </c>
      <c r="C650" s="44" t="s">
        <v>576</v>
      </c>
      <c r="D650" s="44" t="s">
        <v>345</v>
      </c>
      <c r="E650" s="44" t="s">
        <v>346</v>
      </c>
      <c r="F650" s="44">
        <v>24</v>
      </c>
      <c r="G650" s="44" t="s">
        <v>347</v>
      </c>
      <c r="H650" s="44" t="s">
        <v>305</v>
      </c>
      <c r="I650" s="44" t="s">
        <v>150</v>
      </c>
      <c r="J650" s="44" t="s">
        <v>348</v>
      </c>
      <c r="K650" s="45">
        <v>11500</v>
      </c>
    </row>
    <row r="651" spans="1:11" x14ac:dyDescent="0.35">
      <c r="A651" s="44">
        <v>335</v>
      </c>
      <c r="C651" s="44" t="s">
        <v>576</v>
      </c>
      <c r="D651" s="44" t="s">
        <v>349</v>
      </c>
      <c r="E651" s="44" t="s">
        <v>350</v>
      </c>
      <c r="F651" s="44">
        <v>25</v>
      </c>
      <c r="G651" s="44" t="s">
        <v>351</v>
      </c>
      <c r="H651" s="44" t="s">
        <v>31</v>
      </c>
      <c r="I651" s="44" t="s">
        <v>150</v>
      </c>
      <c r="J651" s="44" t="s">
        <v>352</v>
      </c>
      <c r="K651" s="45">
        <v>8000</v>
      </c>
    </row>
    <row r="652" spans="1:11" x14ac:dyDescent="0.35">
      <c r="A652" s="44">
        <v>335</v>
      </c>
      <c r="C652" s="44" t="s">
        <v>576</v>
      </c>
      <c r="D652" s="44" t="s">
        <v>353</v>
      </c>
      <c r="E652" s="44" t="s">
        <v>354</v>
      </c>
      <c r="F652" s="44">
        <v>61</v>
      </c>
      <c r="G652" s="44" t="s">
        <v>355</v>
      </c>
      <c r="H652" s="44" t="s">
        <v>31</v>
      </c>
      <c r="I652" s="44">
        <v>2400</v>
      </c>
      <c r="J652" s="44" t="s">
        <v>356</v>
      </c>
      <c r="K652" s="45">
        <v>10000</v>
      </c>
    </row>
    <row r="653" spans="1:11" x14ac:dyDescent="0.35">
      <c r="A653" s="44">
        <v>335</v>
      </c>
      <c r="C653" s="44" t="s">
        <v>576</v>
      </c>
      <c r="D653" s="44" t="s">
        <v>357</v>
      </c>
      <c r="E653" s="44" t="s">
        <v>358</v>
      </c>
      <c r="F653" s="44">
        <v>25</v>
      </c>
      <c r="G653" s="44" t="s">
        <v>359</v>
      </c>
      <c r="H653" s="44" t="s">
        <v>31</v>
      </c>
      <c r="I653" s="44">
        <v>1900</v>
      </c>
      <c r="J653" s="44" t="s">
        <v>360</v>
      </c>
      <c r="K653" s="45">
        <v>150</v>
      </c>
    </row>
    <row r="654" spans="1:11" x14ac:dyDescent="0.35">
      <c r="A654" s="44">
        <v>335</v>
      </c>
      <c r="C654" s="44" t="s">
        <v>576</v>
      </c>
      <c r="D654" s="44" t="s">
        <v>361</v>
      </c>
      <c r="E654" s="44" t="s">
        <v>362</v>
      </c>
      <c r="F654" s="44">
        <v>25</v>
      </c>
      <c r="G654" s="44" t="s">
        <v>363</v>
      </c>
      <c r="H654" s="44" t="s">
        <v>31</v>
      </c>
      <c r="I654" s="44" t="s">
        <v>150</v>
      </c>
      <c r="J654" s="44" t="s">
        <v>352</v>
      </c>
      <c r="K654" s="45">
        <v>11823</v>
      </c>
    </row>
    <row r="655" spans="1:11" x14ac:dyDescent="0.35">
      <c r="A655" s="44">
        <v>335</v>
      </c>
      <c r="C655" s="44" t="s">
        <v>576</v>
      </c>
      <c r="D655" s="44" t="s">
        <v>364</v>
      </c>
      <c r="E655" s="44" t="s">
        <v>365</v>
      </c>
      <c r="F655" s="44">
        <v>25</v>
      </c>
      <c r="G655" s="44" t="s">
        <v>366</v>
      </c>
      <c r="H655" s="44" t="s">
        <v>31</v>
      </c>
      <c r="I655" s="44" t="s">
        <v>150</v>
      </c>
      <c r="J655" s="44" t="s">
        <v>352</v>
      </c>
      <c r="K655" s="45">
        <v>3000</v>
      </c>
    </row>
    <row r="656" spans="1:11" x14ac:dyDescent="0.35">
      <c r="A656" s="44">
        <v>335</v>
      </c>
      <c r="C656" s="44" t="s">
        <v>576</v>
      </c>
      <c r="D656" s="44" t="s">
        <v>367</v>
      </c>
      <c r="E656" s="44" t="s">
        <v>368</v>
      </c>
      <c r="F656" s="44">
        <v>25</v>
      </c>
      <c r="G656" s="44" t="s">
        <v>369</v>
      </c>
      <c r="H656" s="44" t="s">
        <v>31</v>
      </c>
      <c r="I656" s="44">
        <v>1900</v>
      </c>
      <c r="J656" s="44" t="s">
        <v>360</v>
      </c>
      <c r="K656" s="45">
        <v>3000</v>
      </c>
    </row>
    <row r="657" spans="1:11" x14ac:dyDescent="0.35">
      <c r="A657" s="44">
        <v>335</v>
      </c>
      <c r="C657" s="44" t="s">
        <v>576</v>
      </c>
      <c r="D657" s="44" t="s">
        <v>370</v>
      </c>
      <c r="E657" s="44" t="s">
        <v>371</v>
      </c>
      <c r="F657" s="44">
        <v>25</v>
      </c>
      <c r="G657" s="44" t="s">
        <v>372</v>
      </c>
      <c r="H657" s="44" t="s">
        <v>31</v>
      </c>
      <c r="I657" s="44" t="s">
        <v>150</v>
      </c>
      <c r="J657" s="44" t="s">
        <v>352</v>
      </c>
      <c r="K657" s="45">
        <v>20000</v>
      </c>
    </row>
    <row r="658" spans="1:11" x14ac:dyDescent="0.35">
      <c r="A658" s="44">
        <v>335</v>
      </c>
      <c r="C658" s="44" t="s">
        <v>576</v>
      </c>
      <c r="D658" s="44" t="s">
        <v>373</v>
      </c>
      <c r="E658" s="44" t="s">
        <v>374</v>
      </c>
      <c r="F658" s="44">
        <v>25</v>
      </c>
      <c r="G658" s="44" t="s">
        <v>375</v>
      </c>
      <c r="H658" s="44" t="s">
        <v>31</v>
      </c>
      <c r="I658" s="44" t="s">
        <v>27</v>
      </c>
      <c r="J658" s="44" t="s">
        <v>376</v>
      </c>
      <c r="K658" s="45">
        <v>3500</v>
      </c>
    </row>
    <row r="659" spans="1:11" x14ac:dyDescent="0.35">
      <c r="A659" s="44">
        <v>335</v>
      </c>
      <c r="C659" s="44" t="s">
        <v>576</v>
      </c>
      <c r="D659" s="44" t="s">
        <v>377</v>
      </c>
      <c r="E659" s="44" t="s">
        <v>378</v>
      </c>
      <c r="F659" s="44">
        <v>25</v>
      </c>
      <c r="G659" s="44" t="s">
        <v>135</v>
      </c>
      <c r="H659" s="44" t="s">
        <v>31</v>
      </c>
      <c r="I659" s="44" t="s">
        <v>137</v>
      </c>
      <c r="J659" s="44" t="s">
        <v>379</v>
      </c>
      <c r="K659" s="45">
        <v>3000</v>
      </c>
    </row>
    <row r="660" spans="1:11" x14ac:dyDescent="0.35">
      <c r="A660" s="44">
        <v>335</v>
      </c>
      <c r="C660" s="44" t="s">
        <v>576</v>
      </c>
      <c r="D660" s="44" t="s">
        <v>556</v>
      </c>
      <c r="E660" s="44" t="s">
        <v>557</v>
      </c>
      <c r="F660" s="44">
        <v>25</v>
      </c>
      <c r="G660" s="44" t="s">
        <v>558</v>
      </c>
      <c r="H660" s="44" t="s">
        <v>31</v>
      </c>
      <c r="I660" s="44" t="s">
        <v>31</v>
      </c>
      <c r="J660" s="44" t="s">
        <v>559</v>
      </c>
      <c r="K660" s="45">
        <v>500.00000000000006</v>
      </c>
    </row>
    <row r="661" spans="1:11" x14ac:dyDescent="0.35">
      <c r="A661" s="44">
        <v>335</v>
      </c>
      <c r="C661" s="44" t="s">
        <v>576</v>
      </c>
      <c r="D661" s="44" t="s">
        <v>380</v>
      </c>
      <c r="E661" s="44" t="s">
        <v>381</v>
      </c>
      <c r="F661" s="44">
        <v>25</v>
      </c>
      <c r="G661" s="44" t="s">
        <v>382</v>
      </c>
      <c r="H661" s="44" t="s">
        <v>31</v>
      </c>
      <c r="I661" s="44">
        <v>1100</v>
      </c>
      <c r="J661" s="44" t="s">
        <v>383</v>
      </c>
      <c r="K661" s="45">
        <v>1500</v>
      </c>
    </row>
    <row r="662" spans="1:11" x14ac:dyDescent="0.35">
      <c r="A662" s="44">
        <v>335</v>
      </c>
      <c r="C662" s="44" t="s">
        <v>576</v>
      </c>
      <c r="D662" s="44" t="s">
        <v>384</v>
      </c>
      <c r="E662" s="44" t="s">
        <v>385</v>
      </c>
      <c r="F662" s="44">
        <v>25</v>
      </c>
      <c r="G662" s="44" t="s">
        <v>386</v>
      </c>
      <c r="H662" s="44" t="s">
        <v>31</v>
      </c>
      <c r="I662" s="44">
        <v>1300</v>
      </c>
      <c r="J662" s="44" t="s">
        <v>387</v>
      </c>
      <c r="K662" s="45">
        <v>5000</v>
      </c>
    </row>
    <row r="663" spans="1:11" x14ac:dyDescent="0.35">
      <c r="A663" s="44">
        <v>335</v>
      </c>
      <c r="C663" s="44" t="s">
        <v>576</v>
      </c>
      <c r="D663" s="44" t="s">
        <v>388</v>
      </c>
      <c r="E663" s="44" t="s">
        <v>389</v>
      </c>
      <c r="F663" s="44">
        <v>25</v>
      </c>
      <c r="G663" s="44" t="s">
        <v>390</v>
      </c>
      <c r="H663" s="44" t="s">
        <v>31</v>
      </c>
      <c r="I663" s="44">
        <v>1300</v>
      </c>
      <c r="J663" s="44" t="s">
        <v>387</v>
      </c>
      <c r="K663" s="45">
        <v>1000</v>
      </c>
    </row>
    <row r="664" spans="1:11" x14ac:dyDescent="0.35">
      <c r="A664" s="44">
        <v>335</v>
      </c>
      <c r="C664" s="44" t="s">
        <v>576</v>
      </c>
      <c r="D664" s="44" t="s">
        <v>391</v>
      </c>
      <c r="E664" s="44" t="s">
        <v>392</v>
      </c>
      <c r="F664" s="44">
        <v>25</v>
      </c>
      <c r="G664" s="44" t="s">
        <v>393</v>
      </c>
      <c r="H664" s="44" t="s">
        <v>31</v>
      </c>
      <c r="I664" s="44">
        <v>1500</v>
      </c>
      <c r="J664" s="44" t="s">
        <v>394</v>
      </c>
      <c r="K664" s="45">
        <v>500</v>
      </c>
    </row>
    <row r="665" spans="1:11" x14ac:dyDescent="0.35">
      <c r="A665" s="44">
        <v>335</v>
      </c>
      <c r="C665" s="44" t="s">
        <v>576</v>
      </c>
      <c r="D665" s="44" t="s">
        <v>395</v>
      </c>
      <c r="E665" s="44" t="s">
        <v>396</v>
      </c>
      <c r="F665" s="44">
        <v>25</v>
      </c>
      <c r="G665" s="44" t="s">
        <v>397</v>
      </c>
      <c r="H665" s="44" t="s">
        <v>31</v>
      </c>
      <c r="I665" s="44">
        <v>1700</v>
      </c>
      <c r="J665" s="44" t="s">
        <v>398</v>
      </c>
      <c r="K665" s="45">
        <v>1000</v>
      </c>
    </row>
    <row r="666" spans="1:11" x14ac:dyDescent="0.35">
      <c r="A666" s="44">
        <v>335</v>
      </c>
      <c r="C666" s="44" t="s">
        <v>576</v>
      </c>
      <c r="D666" s="44" t="s">
        <v>399</v>
      </c>
      <c r="E666" s="44" t="s">
        <v>70</v>
      </c>
      <c r="F666" s="44">
        <v>25</v>
      </c>
      <c r="G666" s="44" t="s">
        <v>400</v>
      </c>
      <c r="H666" s="44" t="s">
        <v>31</v>
      </c>
      <c r="I666" s="44">
        <v>1900</v>
      </c>
      <c r="J666" s="44" t="s">
        <v>360</v>
      </c>
      <c r="K666" s="45">
        <v>15000.000000000002</v>
      </c>
    </row>
    <row r="667" spans="1:11" x14ac:dyDescent="0.35">
      <c r="A667" s="44">
        <v>335</v>
      </c>
      <c r="C667" s="44" t="s">
        <v>576</v>
      </c>
      <c r="D667" s="44" t="s">
        <v>401</v>
      </c>
      <c r="E667" s="44" t="s">
        <v>402</v>
      </c>
      <c r="F667" s="44">
        <v>25</v>
      </c>
      <c r="G667" s="44" t="s">
        <v>403</v>
      </c>
      <c r="H667" s="44" t="s">
        <v>31</v>
      </c>
      <c r="I667" s="44">
        <v>1900</v>
      </c>
      <c r="J667" s="44" t="s">
        <v>360</v>
      </c>
      <c r="K667" s="45">
        <v>35000</v>
      </c>
    </row>
    <row r="668" spans="1:11" x14ac:dyDescent="0.35">
      <c r="A668" s="44">
        <v>335</v>
      </c>
      <c r="C668" s="44" t="s">
        <v>576</v>
      </c>
      <c r="D668" s="44" t="s">
        <v>404</v>
      </c>
      <c r="E668" s="44" t="s">
        <v>405</v>
      </c>
      <c r="F668" s="44">
        <v>25</v>
      </c>
      <c r="G668" s="44" t="s">
        <v>406</v>
      </c>
      <c r="H668" s="44" t="s">
        <v>31</v>
      </c>
      <c r="I668" s="44">
        <v>1900</v>
      </c>
      <c r="J668" s="44" t="s">
        <v>360</v>
      </c>
      <c r="K668" s="45">
        <v>2500</v>
      </c>
    </row>
    <row r="669" spans="1:11" x14ac:dyDescent="0.35">
      <c r="A669" s="44">
        <v>335</v>
      </c>
      <c r="C669" s="44" t="s">
        <v>576</v>
      </c>
      <c r="D669" s="44" t="s">
        <v>407</v>
      </c>
      <c r="E669" s="44" t="s">
        <v>408</v>
      </c>
      <c r="F669" s="44">
        <v>25</v>
      </c>
      <c r="G669" s="44" t="s">
        <v>409</v>
      </c>
      <c r="H669" s="44" t="s">
        <v>31</v>
      </c>
      <c r="I669" s="44">
        <v>1900</v>
      </c>
      <c r="J669" s="44" t="s">
        <v>360</v>
      </c>
      <c r="K669" s="45">
        <v>1000.0000000000001</v>
      </c>
    </row>
    <row r="670" spans="1:11" x14ac:dyDescent="0.35">
      <c r="A670" s="44">
        <v>335</v>
      </c>
      <c r="C670" s="44" t="s">
        <v>576</v>
      </c>
      <c r="D670" s="44" t="s">
        <v>410</v>
      </c>
      <c r="E670" s="44" t="s">
        <v>411</v>
      </c>
      <c r="F670" s="44">
        <v>25</v>
      </c>
      <c r="G670" s="44" t="s">
        <v>412</v>
      </c>
      <c r="H670" s="44" t="s">
        <v>31</v>
      </c>
      <c r="I670" s="44">
        <v>1800</v>
      </c>
      <c r="J670" s="44" t="s">
        <v>413</v>
      </c>
      <c r="K670" s="45">
        <v>35000</v>
      </c>
    </row>
    <row r="671" spans="1:11" x14ac:dyDescent="0.35">
      <c r="A671" s="44">
        <v>335</v>
      </c>
      <c r="C671" s="44" t="s">
        <v>576</v>
      </c>
      <c r="D671" s="44" t="s">
        <v>414</v>
      </c>
      <c r="E671" s="44" t="s">
        <v>415</v>
      </c>
      <c r="F671" s="44">
        <v>51</v>
      </c>
      <c r="G671" s="44" t="s">
        <v>416</v>
      </c>
      <c r="H671" s="44" t="s">
        <v>417</v>
      </c>
      <c r="I671" s="44">
        <v>2300</v>
      </c>
      <c r="J671" s="44" t="s">
        <v>418</v>
      </c>
      <c r="K671" s="45">
        <v>158733.29999999996</v>
      </c>
    </row>
    <row r="672" spans="1:11" x14ac:dyDescent="0.35">
      <c r="A672" s="44">
        <v>335</v>
      </c>
      <c r="C672" s="44" t="s">
        <v>576</v>
      </c>
      <c r="D672" s="44" t="s">
        <v>419</v>
      </c>
      <c r="E672" s="44" t="s">
        <v>420</v>
      </c>
      <c r="F672" s="44">
        <v>24</v>
      </c>
      <c r="G672" s="44" t="s">
        <v>421</v>
      </c>
      <c r="H672" s="44" t="s">
        <v>417</v>
      </c>
      <c r="I672" s="44">
        <v>1700</v>
      </c>
      <c r="J672" s="44" t="s">
        <v>422</v>
      </c>
      <c r="K672" s="45">
        <v>194926.5</v>
      </c>
    </row>
    <row r="673" spans="1:11" x14ac:dyDescent="0.35">
      <c r="A673" s="44">
        <v>335</v>
      </c>
      <c r="C673" s="44" t="s">
        <v>576</v>
      </c>
      <c r="D673" s="44" t="s">
        <v>427</v>
      </c>
      <c r="E673" s="44" t="s">
        <v>428</v>
      </c>
      <c r="F673" s="44">
        <v>86</v>
      </c>
      <c r="G673" s="44" t="s">
        <v>429</v>
      </c>
      <c r="H673" s="44" t="s">
        <v>417</v>
      </c>
      <c r="I673" s="44">
        <v>2700</v>
      </c>
      <c r="J673" s="44" t="s">
        <v>430</v>
      </c>
      <c r="K673" s="45">
        <v>93125.000000000015</v>
      </c>
    </row>
    <row r="674" spans="1:11" x14ac:dyDescent="0.35">
      <c r="A674" s="44">
        <v>335</v>
      </c>
      <c r="C674" s="44" t="s">
        <v>576</v>
      </c>
      <c r="D674" s="44" t="s">
        <v>431</v>
      </c>
      <c r="E674" s="44" t="s">
        <v>432</v>
      </c>
      <c r="F674" s="44">
        <v>113</v>
      </c>
      <c r="G674" s="44" t="s">
        <v>433</v>
      </c>
      <c r="H674" s="44" t="s">
        <v>417</v>
      </c>
      <c r="I674" s="44">
        <v>3100</v>
      </c>
      <c r="J674" s="44" t="s">
        <v>434</v>
      </c>
      <c r="K674" s="45">
        <v>3933</v>
      </c>
    </row>
    <row r="675" spans="1:11" x14ac:dyDescent="0.35">
      <c r="A675" s="44">
        <v>335</v>
      </c>
      <c r="C675" s="44" t="s">
        <v>576</v>
      </c>
      <c r="D675" s="44" t="s">
        <v>435</v>
      </c>
      <c r="E675" s="44" t="s">
        <v>436</v>
      </c>
      <c r="F675" s="44">
        <v>33</v>
      </c>
      <c r="G675" s="44" t="s">
        <v>437</v>
      </c>
      <c r="H675" s="44" t="s">
        <v>417</v>
      </c>
      <c r="I675" s="44">
        <v>2134</v>
      </c>
      <c r="J675" s="44" t="s">
        <v>438</v>
      </c>
      <c r="K675" s="45">
        <v>18743</v>
      </c>
    </row>
    <row r="676" spans="1:11" x14ac:dyDescent="0.35">
      <c r="A676" s="44">
        <v>335</v>
      </c>
      <c r="C676" s="44" t="s">
        <v>576</v>
      </c>
      <c r="D676" s="44" t="s">
        <v>529</v>
      </c>
      <c r="E676" s="44" t="s">
        <v>530</v>
      </c>
      <c r="F676" s="44">
        <v>42</v>
      </c>
      <c r="G676" s="44" t="s">
        <v>531</v>
      </c>
      <c r="H676" s="44" t="s">
        <v>446</v>
      </c>
      <c r="I676" s="44">
        <v>2200</v>
      </c>
      <c r="J676" s="44" t="s">
        <v>532</v>
      </c>
      <c r="K676" s="45">
        <v>119000.00000000004</v>
      </c>
    </row>
    <row r="677" spans="1:11" x14ac:dyDescent="0.35">
      <c r="A677" s="44">
        <v>335</v>
      </c>
      <c r="C677" s="44" t="s">
        <v>576</v>
      </c>
      <c r="D677" s="44" t="s">
        <v>439</v>
      </c>
      <c r="E677" s="44" t="s">
        <v>440</v>
      </c>
      <c r="F677" s="44">
        <v>42</v>
      </c>
      <c r="G677" s="44" t="s">
        <v>441</v>
      </c>
      <c r="H677" s="44" t="s">
        <v>261</v>
      </c>
      <c r="I677" s="44">
        <v>2200</v>
      </c>
      <c r="J677" s="44" t="s">
        <v>442</v>
      </c>
      <c r="K677" s="45">
        <v>4500</v>
      </c>
    </row>
    <row r="678" spans="1:11" x14ac:dyDescent="0.35">
      <c r="A678" s="44">
        <v>335</v>
      </c>
      <c r="C678" s="44" t="s">
        <v>576</v>
      </c>
      <c r="D678" s="44" t="s">
        <v>443</v>
      </c>
      <c r="E678" s="44" t="s">
        <v>444</v>
      </c>
      <c r="F678" s="44">
        <v>24</v>
      </c>
      <c r="G678" s="44" t="s">
        <v>445</v>
      </c>
      <c r="H678" s="44" t="s">
        <v>446</v>
      </c>
      <c r="I678" s="44" t="s">
        <v>150</v>
      </c>
      <c r="J678" s="44" t="s">
        <v>447</v>
      </c>
      <c r="K678" s="45">
        <v>9999.9999999999964</v>
      </c>
    </row>
    <row r="679" spans="1:11" x14ac:dyDescent="0.35">
      <c r="A679" s="44">
        <v>335</v>
      </c>
      <c r="C679" s="44" t="s">
        <v>576</v>
      </c>
      <c r="D679" s="44" t="s">
        <v>448</v>
      </c>
      <c r="E679" s="44" t="s">
        <v>449</v>
      </c>
      <c r="F679" s="44">
        <v>72</v>
      </c>
      <c r="G679" s="44" t="s">
        <v>450</v>
      </c>
      <c r="H679" s="44" t="s">
        <v>389</v>
      </c>
      <c r="I679" s="44">
        <v>2500</v>
      </c>
      <c r="J679" s="44" t="s">
        <v>451</v>
      </c>
      <c r="K679" s="45">
        <v>839178.73734999995</v>
      </c>
    </row>
    <row r="680" spans="1:11" x14ac:dyDescent="0.35">
      <c r="A680" s="44">
        <v>335</v>
      </c>
      <c r="C680" s="44" t="s">
        <v>576</v>
      </c>
      <c r="D680" s="44" t="s">
        <v>452</v>
      </c>
      <c r="E680" s="44" t="s">
        <v>453</v>
      </c>
      <c r="F680" s="44">
        <v>27</v>
      </c>
      <c r="G680" s="44" t="s">
        <v>454</v>
      </c>
      <c r="H680" s="44" t="s">
        <v>389</v>
      </c>
      <c r="I680" s="44">
        <v>1600</v>
      </c>
      <c r="J680" s="44" t="s">
        <v>455</v>
      </c>
      <c r="K680" s="45">
        <v>69656.25</v>
      </c>
    </row>
    <row r="681" spans="1:11" x14ac:dyDescent="0.35">
      <c r="A681" s="44">
        <v>335</v>
      </c>
      <c r="C681" s="44" t="s">
        <v>576</v>
      </c>
      <c r="D681" s="44" t="s">
        <v>456</v>
      </c>
      <c r="E681" s="44" t="s">
        <v>457</v>
      </c>
      <c r="F681" s="44">
        <v>27</v>
      </c>
      <c r="G681" s="44" t="s">
        <v>458</v>
      </c>
      <c r="H681" s="44" t="s">
        <v>389</v>
      </c>
      <c r="I681" s="44">
        <v>1600</v>
      </c>
      <c r="J681" s="44" t="s">
        <v>455</v>
      </c>
      <c r="K681" s="45">
        <v>43937.38592198072</v>
      </c>
    </row>
    <row r="682" spans="1:11" x14ac:dyDescent="0.35">
      <c r="A682" s="44">
        <v>335</v>
      </c>
      <c r="C682" s="44" t="s">
        <v>576</v>
      </c>
      <c r="D682" s="44" t="s">
        <v>459</v>
      </c>
      <c r="E682" s="44" t="s">
        <v>460</v>
      </c>
      <c r="F682" s="44">
        <v>27</v>
      </c>
      <c r="G682" s="44" t="s">
        <v>461</v>
      </c>
      <c r="H682" s="44" t="s">
        <v>389</v>
      </c>
      <c r="I682" s="44">
        <v>1600</v>
      </c>
      <c r="J682" s="44" t="s">
        <v>455</v>
      </c>
      <c r="K682" s="45">
        <v>36728.084065064046</v>
      </c>
    </row>
    <row r="683" spans="1:11" x14ac:dyDescent="0.35">
      <c r="A683" s="44">
        <v>335</v>
      </c>
      <c r="C683" s="44" t="s">
        <v>576</v>
      </c>
      <c r="D683" s="44" t="s">
        <v>462</v>
      </c>
      <c r="E683" s="44" t="s">
        <v>463</v>
      </c>
      <c r="F683" s="44">
        <v>27</v>
      </c>
      <c r="G683" s="44" t="s">
        <v>464</v>
      </c>
      <c r="H683" s="44" t="s">
        <v>389</v>
      </c>
      <c r="I683" s="44">
        <v>1600</v>
      </c>
      <c r="J683" s="44" t="s">
        <v>455</v>
      </c>
      <c r="K683" s="45">
        <v>11357.8125</v>
      </c>
    </row>
    <row r="684" spans="1:11" x14ac:dyDescent="0.35">
      <c r="A684" s="44">
        <v>335</v>
      </c>
      <c r="C684" s="44" t="s">
        <v>576</v>
      </c>
      <c r="D684" s="44" t="s">
        <v>465</v>
      </c>
      <c r="E684" s="44" t="s">
        <v>466</v>
      </c>
      <c r="F684" s="44">
        <v>27</v>
      </c>
      <c r="G684" s="44" t="s">
        <v>467</v>
      </c>
      <c r="H684" s="44" t="s">
        <v>389</v>
      </c>
      <c r="I684" s="44">
        <v>1600</v>
      </c>
      <c r="J684" s="44" t="s">
        <v>455</v>
      </c>
      <c r="K684" s="45">
        <v>21674.103929753841</v>
      </c>
    </row>
    <row r="685" spans="1:11" x14ac:dyDescent="0.35">
      <c r="A685" s="44">
        <v>335</v>
      </c>
      <c r="C685" s="44" t="s">
        <v>576</v>
      </c>
      <c r="D685" s="44" t="s">
        <v>473</v>
      </c>
      <c r="E685" s="44" t="s">
        <v>474</v>
      </c>
      <c r="F685" s="44">
        <v>79</v>
      </c>
      <c r="G685" s="44" t="s">
        <v>475</v>
      </c>
      <c r="H685" s="44" t="s">
        <v>476</v>
      </c>
      <c r="I685" s="44">
        <v>2600</v>
      </c>
      <c r="J685" s="44" t="s">
        <v>477</v>
      </c>
      <c r="K685" s="45">
        <v>5000</v>
      </c>
    </row>
    <row r="686" spans="1:11" x14ac:dyDescent="0.35">
      <c r="A686" s="44">
        <v>335</v>
      </c>
      <c r="C686" s="44" t="s">
        <v>576</v>
      </c>
      <c r="D686" s="44" t="s">
        <v>478</v>
      </c>
      <c r="E686" s="44" t="s">
        <v>479</v>
      </c>
      <c r="F686" s="44">
        <v>87</v>
      </c>
      <c r="G686" s="44" t="s">
        <v>480</v>
      </c>
      <c r="H686" s="44" t="s">
        <v>481</v>
      </c>
      <c r="I686" s="44">
        <v>2700</v>
      </c>
      <c r="J686" s="44" t="s">
        <v>482</v>
      </c>
      <c r="K686" s="45">
        <v>899.99999999999989</v>
      </c>
    </row>
    <row r="687" spans="1:11" x14ac:dyDescent="0.35">
      <c r="A687" s="44">
        <v>335</v>
      </c>
      <c r="C687" s="44" t="s">
        <v>576</v>
      </c>
      <c r="D687" s="44" t="s">
        <v>552</v>
      </c>
      <c r="E687" s="44" t="s">
        <v>553</v>
      </c>
      <c r="F687" s="44">
        <v>79</v>
      </c>
      <c r="G687" s="44" t="s">
        <v>554</v>
      </c>
      <c r="H687" s="44" t="s">
        <v>476</v>
      </c>
      <c r="I687" s="44">
        <v>2600</v>
      </c>
      <c r="J687" s="44" t="s">
        <v>477</v>
      </c>
      <c r="K687" s="45">
        <v>1000.0000000000001</v>
      </c>
    </row>
    <row r="688" spans="1:11" x14ac:dyDescent="0.35">
      <c r="A688" s="44">
        <v>335</v>
      </c>
      <c r="C688" s="44" t="s">
        <v>576</v>
      </c>
      <c r="D688" s="44" t="s">
        <v>487</v>
      </c>
      <c r="E688" s="44" t="s">
        <v>488</v>
      </c>
      <c r="F688" s="44">
        <v>25</v>
      </c>
      <c r="G688" s="44" t="s">
        <v>464</v>
      </c>
      <c r="H688" s="44" t="s">
        <v>31</v>
      </c>
      <c r="I688" s="44">
        <v>1600</v>
      </c>
      <c r="J688" s="44" t="s">
        <v>489</v>
      </c>
      <c r="K688" s="45">
        <v>500</v>
      </c>
    </row>
    <row r="689" spans="1:11" x14ac:dyDescent="0.35">
      <c r="A689" s="44">
        <v>335</v>
      </c>
      <c r="C689" s="44" t="s">
        <v>576</v>
      </c>
      <c r="D689" s="44" t="s">
        <v>490</v>
      </c>
      <c r="E689" s="44" t="s">
        <v>491</v>
      </c>
      <c r="F689" s="44">
        <v>24</v>
      </c>
      <c r="G689" s="44" t="s">
        <v>458</v>
      </c>
      <c r="H689" s="44" t="s">
        <v>295</v>
      </c>
      <c r="I689" s="44">
        <v>1600</v>
      </c>
      <c r="J689" s="44" t="s">
        <v>492</v>
      </c>
      <c r="K689" s="45">
        <v>4500</v>
      </c>
    </row>
    <row r="690" spans="1:11" x14ac:dyDescent="0.35">
      <c r="A690" s="44">
        <v>335</v>
      </c>
      <c r="C690" s="44" t="s">
        <v>576</v>
      </c>
      <c r="D690" s="44" t="s">
        <v>496</v>
      </c>
      <c r="E690" s="44" t="s">
        <v>497</v>
      </c>
      <c r="F690" s="44">
        <v>69</v>
      </c>
      <c r="G690" s="44" t="s">
        <v>498</v>
      </c>
      <c r="H690" s="44" t="s">
        <v>499</v>
      </c>
      <c r="I690" s="44">
        <v>2500</v>
      </c>
      <c r="J690" s="44" t="s">
        <v>500</v>
      </c>
      <c r="K690" s="45">
        <v>1377</v>
      </c>
    </row>
    <row r="691" spans="1:11" x14ac:dyDescent="0.35">
      <c r="A691" s="44">
        <v>335</v>
      </c>
      <c r="C691" s="44" t="s">
        <v>576</v>
      </c>
      <c r="D691" s="44" t="s">
        <v>501</v>
      </c>
      <c r="E691" s="44" t="s">
        <v>502</v>
      </c>
      <c r="F691" s="44">
        <v>54</v>
      </c>
      <c r="G691" s="44" t="s">
        <v>503</v>
      </c>
      <c r="H691" s="44" t="s">
        <v>389</v>
      </c>
      <c r="I691" s="44">
        <v>2300</v>
      </c>
      <c r="J691" s="44" t="s">
        <v>504</v>
      </c>
      <c r="K691" s="45">
        <v>1350</v>
      </c>
    </row>
    <row r="692" spans="1:11" x14ac:dyDescent="0.35">
      <c r="A692" s="44">
        <v>335</v>
      </c>
      <c r="C692" s="44" t="s">
        <v>576</v>
      </c>
      <c r="D692" s="44" t="s">
        <v>505</v>
      </c>
      <c r="E692" s="44" t="s">
        <v>506</v>
      </c>
      <c r="F692" s="44">
        <v>88</v>
      </c>
      <c r="G692" s="44" t="s">
        <v>507</v>
      </c>
      <c r="H692" s="44" t="s">
        <v>508</v>
      </c>
      <c r="I692" s="44">
        <v>2700</v>
      </c>
      <c r="J692" s="44" t="s">
        <v>509</v>
      </c>
      <c r="K692" s="45">
        <v>1800</v>
      </c>
    </row>
    <row r="693" spans="1:11" x14ac:dyDescent="0.35">
      <c r="A693" s="44">
        <v>0</v>
      </c>
      <c r="C693" s="44" t="s">
        <v>533</v>
      </c>
      <c r="D693" s="44" t="s">
        <v>147</v>
      </c>
      <c r="E693" s="44" t="s">
        <v>148</v>
      </c>
      <c r="F693" s="44">
        <v>6</v>
      </c>
      <c r="G693" s="44" t="s">
        <v>149</v>
      </c>
      <c r="H693" s="44">
        <v>1700</v>
      </c>
      <c r="I693" s="44" t="s">
        <v>150</v>
      </c>
      <c r="J693" s="44" t="s">
        <v>151</v>
      </c>
      <c r="K693" s="45">
        <v>46923.75</v>
      </c>
    </row>
    <row r="694" spans="1:11" x14ac:dyDescent="0.35">
      <c r="A694" s="44">
        <v>0</v>
      </c>
      <c r="C694" s="44" t="s">
        <v>533</v>
      </c>
      <c r="D694" s="44" t="s">
        <v>152</v>
      </c>
      <c r="E694" s="44" t="s">
        <v>150</v>
      </c>
      <c r="F694" s="44">
        <v>6</v>
      </c>
      <c r="G694" s="44" t="s">
        <v>153</v>
      </c>
      <c r="H694" s="44">
        <v>1700</v>
      </c>
      <c r="I694" s="44">
        <v>1600</v>
      </c>
      <c r="J694" s="44" t="s">
        <v>154</v>
      </c>
      <c r="K694" s="45">
        <v>5770.0350000000017</v>
      </c>
    </row>
    <row r="695" spans="1:11" x14ac:dyDescent="0.35">
      <c r="A695" s="44">
        <v>0</v>
      </c>
      <c r="C695" s="44" t="s">
        <v>533</v>
      </c>
      <c r="D695" s="44" t="s">
        <v>159</v>
      </c>
      <c r="E695" s="44" t="s">
        <v>160</v>
      </c>
      <c r="F695" s="44">
        <v>14</v>
      </c>
      <c r="G695" s="44" t="s">
        <v>161</v>
      </c>
      <c r="H695" s="44">
        <v>5710</v>
      </c>
      <c r="I695" s="44" t="s">
        <v>150</v>
      </c>
      <c r="J695" s="44" t="s">
        <v>162</v>
      </c>
      <c r="K695" s="45">
        <v>4434750</v>
      </c>
    </row>
    <row r="696" spans="1:11" x14ac:dyDescent="0.35">
      <c r="A696" s="44">
        <v>0</v>
      </c>
      <c r="C696" s="44" t="s">
        <v>533</v>
      </c>
      <c r="D696" s="44" t="s">
        <v>163</v>
      </c>
      <c r="E696" s="44" t="s">
        <v>164</v>
      </c>
      <c r="F696" s="44">
        <v>9</v>
      </c>
      <c r="G696" s="44" t="s">
        <v>165</v>
      </c>
      <c r="H696" s="44">
        <v>4954</v>
      </c>
      <c r="I696" s="44" t="s">
        <v>150</v>
      </c>
      <c r="J696" s="44" t="s">
        <v>166</v>
      </c>
      <c r="K696" s="45">
        <v>221486</v>
      </c>
    </row>
    <row r="697" spans="1:11" x14ac:dyDescent="0.35">
      <c r="A697" s="44">
        <v>0</v>
      </c>
      <c r="C697" s="44" t="s">
        <v>533</v>
      </c>
      <c r="D697" s="44" t="s">
        <v>167</v>
      </c>
      <c r="E697" s="44" t="s">
        <v>168</v>
      </c>
      <c r="F697" s="44">
        <v>8</v>
      </c>
      <c r="G697" s="44" t="s">
        <v>169</v>
      </c>
      <c r="H697" s="44">
        <v>3954</v>
      </c>
      <c r="I697" s="44" t="s">
        <v>150</v>
      </c>
      <c r="J697" s="44" t="s">
        <v>170</v>
      </c>
      <c r="K697" s="45">
        <v>66991.5</v>
      </c>
    </row>
    <row r="698" spans="1:11" x14ac:dyDescent="0.35">
      <c r="A698" s="44">
        <v>0</v>
      </c>
      <c r="C698" s="44" t="s">
        <v>533</v>
      </c>
      <c r="D698" s="44" t="s">
        <v>180</v>
      </c>
      <c r="E698" s="44" t="s">
        <v>181</v>
      </c>
      <c r="F698" s="44">
        <v>9</v>
      </c>
      <c r="G698" s="44" t="s">
        <v>182</v>
      </c>
      <c r="H698" s="44">
        <v>4954</v>
      </c>
      <c r="I698" s="44" t="s">
        <v>150</v>
      </c>
      <c r="J698" s="44" t="s">
        <v>166</v>
      </c>
      <c r="K698" s="45">
        <v>6289</v>
      </c>
    </row>
    <row r="699" spans="1:11" x14ac:dyDescent="0.35">
      <c r="A699" s="44">
        <v>0</v>
      </c>
      <c r="C699" s="44" t="s">
        <v>533</v>
      </c>
      <c r="D699" s="44" t="s">
        <v>183</v>
      </c>
      <c r="E699" s="44" t="s">
        <v>184</v>
      </c>
      <c r="F699" s="44">
        <v>8</v>
      </c>
      <c r="G699" s="44" t="s">
        <v>185</v>
      </c>
      <c r="H699" s="44">
        <v>3954</v>
      </c>
      <c r="I699" s="44" t="s">
        <v>137</v>
      </c>
      <c r="J699" s="44" t="s">
        <v>136</v>
      </c>
      <c r="K699" s="45">
        <v>2055.5448000000001</v>
      </c>
    </row>
    <row r="700" spans="1:11" x14ac:dyDescent="0.35">
      <c r="A700" s="44">
        <v>0</v>
      </c>
      <c r="C700" s="44" t="s">
        <v>533</v>
      </c>
      <c r="D700" s="44" t="s">
        <v>186</v>
      </c>
      <c r="E700" s="44" t="s">
        <v>187</v>
      </c>
      <c r="F700" s="44">
        <v>8</v>
      </c>
      <c r="G700" s="44" t="s">
        <v>188</v>
      </c>
      <c r="H700" s="44">
        <v>3954</v>
      </c>
      <c r="I700" s="44" t="s">
        <v>137</v>
      </c>
      <c r="J700" s="44" t="s">
        <v>136</v>
      </c>
      <c r="K700" s="45">
        <v>3736.8923999999997</v>
      </c>
    </row>
    <row r="701" spans="1:11" x14ac:dyDescent="0.35">
      <c r="A701" s="44">
        <v>0</v>
      </c>
      <c r="C701" s="44" t="s">
        <v>533</v>
      </c>
      <c r="D701" s="44" t="s">
        <v>193</v>
      </c>
      <c r="E701" s="44" t="s">
        <v>194</v>
      </c>
      <c r="F701" s="44">
        <v>8</v>
      </c>
      <c r="G701" s="44" t="s">
        <v>195</v>
      </c>
      <c r="H701" s="44">
        <v>3954</v>
      </c>
      <c r="I701" s="44" t="s">
        <v>160</v>
      </c>
      <c r="J701" s="44" t="s">
        <v>196</v>
      </c>
      <c r="K701" s="45">
        <v>2180.0021399999996</v>
      </c>
    </row>
    <row r="702" spans="1:11" x14ac:dyDescent="0.35">
      <c r="A702" s="44">
        <v>0</v>
      </c>
      <c r="C702" s="44" t="s">
        <v>533</v>
      </c>
      <c r="D702" s="44" t="s">
        <v>577</v>
      </c>
      <c r="E702" s="44" t="s">
        <v>578</v>
      </c>
      <c r="F702" s="44">
        <v>6</v>
      </c>
      <c r="G702" s="44" t="s">
        <v>579</v>
      </c>
      <c r="H702" s="44">
        <v>1954</v>
      </c>
      <c r="I702" s="44" t="s">
        <v>150</v>
      </c>
      <c r="J702" s="44" t="s">
        <v>216</v>
      </c>
      <c r="K702" s="45">
        <v>91584</v>
      </c>
    </row>
    <row r="703" spans="1:11" x14ac:dyDescent="0.35">
      <c r="A703" s="44">
        <v>0</v>
      </c>
      <c r="C703" s="44" t="s">
        <v>533</v>
      </c>
      <c r="D703" s="44" t="s">
        <v>580</v>
      </c>
      <c r="E703" s="44" t="s">
        <v>581</v>
      </c>
      <c r="F703" s="44">
        <v>6</v>
      </c>
      <c r="G703" s="44" t="s">
        <v>582</v>
      </c>
      <c r="H703" s="44">
        <v>1954</v>
      </c>
      <c r="I703" s="44" t="s">
        <v>150</v>
      </c>
      <c r="J703" s="44" t="s">
        <v>216</v>
      </c>
      <c r="K703" s="45">
        <v>298125</v>
      </c>
    </row>
    <row r="704" spans="1:11" x14ac:dyDescent="0.35">
      <c r="A704" s="44">
        <v>0</v>
      </c>
      <c r="C704" s="44" t="s">
        <v>533</v>
      </c>
      <c r="D704" s="44" t="s">
        <v>583</v>
      </c>
      <c r="E704" s="44" t="s">
        <v>584</v>
      </c>
      <c r="F704" s="44">
        <v>6</v>
      </c>
      <c r="G704" s="44" t="s">
        <v>585</v>
      </c>
      <c r="H704" s="44">
        <v>1954</v>
      </c>
      <c r="I704" s="44" t="s">
        <v>150</v>
      </c>
      <c r="J704" s="44" t="s">
        <v>216</v>
      </c>
      <c r="K704" s="45">
        <v>332946</v>
      </c>
    </row>
    <row r="705" spans="1:11" x14ac:dyDescent="0.35">
      <c r="A705" s="44">
        <v>0</v>
      </c>
      <c r="C705" s="44" t="s">
        <v>533</v>
      </c>
      <c r="D705" s="44" t="s">
        <v>586</v>
      </c>
      <c r="E705" s="44" t="s">
        <v>587</v>
      </c>
      <c r="F705" s="44">
        <v>6</v>
      </c>
      <c r="G705" s="44" t="s">
        <v>588</v>
      </c>
      <c r="H705" s="44">
        <v>1954</v>
      </c>
      <c r="I705" s="44" t="s">
        <v>150</v>
      </c>
      <c r="J705" s="44" t="s">
        <v>216</v>
      </c>
      <c r="K705" s="45">
        <v>497034</v>
      </c>
    </row>
    <row r="706" spans="1:11" x14ac:dyDescent="0.35">
      <c r="A706" s="44">
        <v>0</v>
      </c>
      <c r="C706" s="44" t="s">
        <v>533</v>
      </c>
      <c r="D706" s="44" t="s">
        <v>589</v>
      </c>
      <c r="E706" s="44" t="s">
        <v>446</v>
      </c>
      <c r="F706" s="44">
        <v>6</v>
      </c>
      <c r="G706" s="44" t="s">
        <v>590</v>
      </c>
      <c r="H706" s="44">
        <v>1970</v>
      </c>
      <c r="I706" s="44" t="s">
        <v>246</v>
      </c>
      <c r="J706" s="44" t="s">
        <v>247</v>
      </c>
      <c r="K706" s="45">
        <v>41260.889026500008</v>
      </c>
    </row>
    <row r="707" spans="1:11" x14ac:dyDescent="0.35">
      <c r="A707" s="44">
        <v>0</v>
      </c>
      <c r="C707" s="44" t="s">
        <v>533</v>
      </c>
      <c r="D707" s="44" t="s">
        <v>243</v>
      </c>
      <c r="E707" s="44" t="s">
        <v>244</v>
      </c>
      <c r="F707" s="44">
        <v>6</v>
      </c>
      <c r="G707" s="44" t="s">
        <v>245</v>
      </c>
      <c r="H707" s="44">
        <v>1970</v>
      </c>
      <c r="I707" s="44" t="s">
        <v>246</v>
      </c>
      <c r="J707" s="44" t="s">
        <v>247</v>
      </c>
      <c r="K707" s="45">
        <v>272824</v>
      </c>
    </row>
    <row r="708" spans="1:11" x14ac:dyDescent="0.35">
      <c r="A708" s="44">
        <v>0</v>
      </c>
      <c r="C708" s="44" t="s">
        <v>533</v>
      </c>
      <c r="D708" s="44" t="s">
        <v>248</v>
      </c>
      <c r="E708" s="44" t="s">
        <v>249</v>
      </c>
      <c r="F708" s="44">
        <v>22</v>
      </c>
      <c r="G708" s="44" t="s">
        <v>250</v>
      </c>
      <c r="H708" s="44" t="s">
        <v>178</v>
      </c>
      <c r="I708" s="44">
        <v>1300</v>
      </c>
      <c r="J708" s="44" t="s">
        <v>251</v>
      </c>
      <c r="K708" s="45">
        <v>1965276.0000000002</v>
      </c>
    </row>
    <row r="709" spans="1:11" x14ac:dyDescent="0.35">
      <c r="A709" s="44">
        <v>0</v>
      </c>
      <c r="C709" s="44" t="s">
        <v>533</v>
      </c>
      <c r="D709" s="44" t="s">
        <v>252</v>
      </c>
      <c r="E709" s="44" t="s">
        <v>253</v>
      </c>
      <c r="F709" s="44">
        <v>58</v>
      </c>
      <c r="G709" s="44" t="s">
        <v>254</v>
      </c>
      <c r="H709" s="44" t="s">
        <v>178</v>
      </c>
      <c r="I709" s="44">
        <v>2400</v>
      </c>
      <c r="J709" s="44" t="s">
        <v>255</v>
      </c>
      <c r="K709" s="45">
        <v>872122.99999999965</v>
      </c>
    </row>
    <row r="710" spans="1:11" x14ac:dyDescent="0.35">
      <c r="A710" s="44">
        <v>0</v>
      </c>
      <c r="C710" s="44" t="s">
        <v>533</v>
      </c>
      <c r="D710" s="44" t="s">
        <v>256</v>
      </c>
      <c r="E710" s="44" t="s">
        <v>257</v>
      </c>
      <c r="F710" s="44">
        <v>22</v>
      </c>
      <c r="G710" s="44" t="s">
        <v>258</v>
      </c>
      <c r="H710" s="44" t="s">
        <v>190</v>
      </c>
      <c r="I710" s="44" t="s">
        <v>150</v>
      </c>
      <c r="J710" s="44" t="s">
        <v>259</v>
      </c>
      <c r="K710" s="45">
        <v>6000</v>
      </c>
    </row>
    <row r="711" spans="1:11" x14ac:dyDescent="0.35">
      <c r="A711" s="44">
        <v>0</v>
      </c>
      <c r="C711" s="44" t="s">
        <v>533</v>
      </c>
      <c r="D711" s="44" t="s">
        <v>260</v>
      </c>
      <c r="E711" s="44" t="s">
        <v>261</v>
      </c>
      <c r="F711" s="44">
        <v>22</v>
      </c>
      <c r="G711" s="44" t="s">
        <v>262</v>
      </c>
      <c r="H711" s="44" t="s">
        <v>190</v>
      </c>
      <c r="I711" s="44" t="s">
        <v>150</v>
      </c>
      <c r="J711" s="44" t="s">
        <v>259</v>
      </c>
      <c r="K711" s="45">
        <v>4500</v>
      </c>
    </row>
    <row r="712" spans="1:11" x14ac:dyDescent="0.35">
      <c r="A712" s="44">
        <v>0</v>
      </c>
      <c r="C712" s="44" t="s">
        <v>533</v>
      </c>
      <c r="D712" s="44" t="s">
        <v>263</v>
      </c>
      <c r="E712" s="44" t="s">
        <v>264</v>
      </c>
      <c r="F712" s="44">
        <v>22</v>
      </c>
      <c r="G712" s="44" t="s">
        <v>265</v>
      </c>
      <c r="H712" s="44" t="s">
        <v>190</v>
      </c>
      <c r="I712" s="44" t="s">
        <v>150</v>
      </c>
      <c r="J712" s="44" t="s">
        <v>259</v>
      </c>
      <c r="K712" s="45">
        <v>4000.0000000000005</v>
      </c>
    </row>
    <row r="713" spans="1:11" x14ac:dyDescent="0.35">
      <c r="A713" s="44">
        <v>0</v>
      </c>
      <c r="C713" s="44" t="s">
        <v>533</v>
      </c>
      <c r="D713" s="44" t="s">
        <v>544</v>
      </c>
      <c r="E713" s="44" t="s">
        <v>545</v>
      </c>
      <c r="F713" s="44">
        <v>22</v>
      </c>
      <c r="G713" s="44" t="s">
        <v>546</v>
      </c>
      <c r="H713" s="44" t="s">
        <v>190</v>
      </c>
      <c r="I713" s="44">
        <v>1700</v>
      </c>
      <c r="J713" s="44" t="s">
        <v>547</v>
      </c>
      <c r="K713" s="45">
        <v>1000.0000000000001</v>
      </c>
    </row>
    <row r="714" spans="1:11" x14ac:dyDescent="0.35">
      <c r="A714" s="44">
        <v>0</v>
      </c>
      <c r="C714" s="44" t="s">
        <v>533</v>
      </c>
      <c r="D714" s="44" t="s">
        <v>266</v>
      </c>
      <c r="E714" s="44" t="s">
        <v>267</v>
      </c>
      <c r="F714" s="44">
        <v>22</v>
      </c>
      <c r="G714" s="44" t="s">
        <v>268</v>
      </c>
      <c r="H714" s="44" t="s">
        <v>190</v>
      </c>
      <c r="I714" s="44" t="s">
        <v>150</v>
      </c>
      <c r="J714" s="44" t="s">
        <v>259</v>
      </c>
      <c r="K714" s="45">
        <v>59999.999999999993</v>
      </c>
    </row>
    <row r="715" spans="1:11" x14ac:dyDescent="0.35">
      <c r="A715" s="44">
        <v>0</v>
      </c>
      <c r="C715" s="44" t="s">
        <v>533</v>
      </c>
      <c r="D715" s="44" t="s">
        <v>269</v>
      </c>
      <c r="E715" s="44" t="s">
        <v>270</v>
      </c>
      <c r="F715" s="44">
        <v>22</v>
      </c>
      <c r="G715" s="44" t="s">
        <v>271</v>
      </c>
      <c r="H715" s="44" t="s">
        <v>190</v>
      </c>
      <c r="I715" s="44">
        <v>1800</v>
      </c>
      <c r="J715" s="44" t="s">
        <v>272</v>
      </c>
      <c r="K715" s="45">
        <v>16000.000000000002</v>
      </c>
    </row>
    <row r="716" spans="1:11" x14ac:dyDescent="0.35">
      <c r="A716" s="44">
        <v>0</v>
      </c>
      <c r="C716" s="44" t="s">
        <v>533</v>
      </c>
      <c r="D716" s="44" t="s">
        <v>273</v>
      </c>
      <c r="E716" s="44" t="s">
        <v>274</v>
      </c>
      <c r="F716" s="44">
        <v>22</v>
      </c>
      <c r="G716" s="44" t="s">
        <v>275</v>
      </c>
      <c r="H716" s="44" t="s">
        <v>190</v>
      </c>
      <c r="I716" s="44">
        <v>1800</v>
      </c>
      <c r="J716" s="44" t="s">
        <v>272</v>
      </c>
      <c r="K716" s="45">
        <v>3000</v>
      </c>
    </row>
    <row r="717" spans="1:11" x14ac:dyDescent="0.35">
      <c r="A717" s="44">
        <v>0</v>
      </c>
      <c r="C717" s="44" t="s">
        <v>533</v>
      </c>
      <c r="D717" s="44" t="s">
        <v>276</v>
      </c>
      <c r="E717" s="44" t="s">
        <v>277</v>
      </c>
      <c r="F717" s="44">
        <v>22</v>
      </c>
      <c r="G717" s="44" t="s">
        <v>278</v>
      </c>
      <c r="H717" s="44" t="s">
        <v>190</v>
      </c>
      <c r="I717" s="44" t="s">
        <v>172</v>
      </c>
      <c r="J717" s="44" t="s">
        <v>279</v>
      </c>
      <c r="K717" s="45">
        <v>1250</v>
      </c>
    </row>
    <row r="718" spans="1:11" x14ac:dyDescent="0.35">
      <c r="A718" s="44">
        <v>0</v>
      </c>
      <c r="C718" s="44" t="s">
        <v>533</v>
      </c>
      <c r="D718" s="44" t="s">
        <v>280</v>
      </c>
      <c r="E718" s="44" t="s">
        <v>281</v>
      </c>
      <c r="F718" s="44">
        <v>22</v>
      </c>
      <c r="G718" s="44" t="s">
        <v>282</v>
      </c>
      <c r="H718" s="44" t="s">
        <v>190</v>
      </c>
      <c r="I718" s="44" t="s">
        <v>150</v>
      </c>
      <c r="J718" s="44" t="s">
        <v>259</v>
      </c>
      <c r="K718" s="45">
        <v>13000.000000000005</v>
      </c>
    </row>
    <row r="719" spans="1:11" x14ac:dyDescent="0.35">
      <c r="A719" s="44">
        <v>0</v>
      </c>
      <c r="C719" s="44" t="s">
        <v>533</v>
      </c>
      <c r="D719" s="44" t="s">
        <v>286</v>
      </c>
      <c r="E719" s="44" t="s">
        <v>137</v>
      </c>
      <c r="F719" s="44">
        <v>22</v>
      </c>
      <c r="G719" s="44" t="s">
        <v>287</v>
      </c>
      <c r="H719" s="44" t="s">
        <v>190</v>
      </c>
      <c r="I719" s="44">
        <v>1600</v>
      </c>
      <c r="J719" s="44" t="s">
        <v>288</v>
      </c>
      <c r="K719" s="45">
        <v>1000.0000000000001</v>
      </c>
    </row>
    <row r="720" spans="1:11" x14ac:dyDescent="0.35">
      <c r="A720" s="44">
        <v>0</v>
      </c>
      <c r="C720" s="44" t="s">
        <v>533</v>
      </c>
      <c r="D720" s="44" t="s">
        <v>294</v>
      </c>
      <c r="E720" s="44" t="s">
        <v>295</v>
      </c>
      <c r="F720" s="44">
        <v>23</v>
      </c>
      <c r="G720" s="44" t="s">
        <v>296</v>
      </c>
      <c r="H720" s="44" t="s">
        <v>297</v>
      </c>
      <c r="I720" s="44">
        <v>1300</v>
      </c>
      <c r="J720" s="44" t="s">
        <v>298</v>
      </c>
      <c r="K720" s="45">
        <v>41863.66050000002</v>
      </c>
    </row>
    <row r="721" spans="1:11" x14ac:dyDescent="0.35">
      <c r="A721" s="44">
        <v>0</v>
      </c>
      <c r="C721" s="44" t="s">
        <v>533</v>
      </c>
      <c r="D721" s="44" t="s">
        <v>299</v>
      </c>
      <c r="E721" s="44" t="s">
        <v>300</v>
      </c>
      <c r="F721" s="44">
        <v>23</v>
      </c>
      <c r="G721" s="44" t="s">
        <v>301</v>
      </c>
      <c r="H721" s="44" t="s">
        <v>302</v>
      </c>
      <c r="I721" s="44">
        <v>1300</v>
      </c>
      <c r="J721" s="44" t="s">
        <v>303</v>
      </c>
      <c r="K721" s="45">
        <v>8542.8517499999998</v>
      </c>
    </row>
    <row r="722" spans="1:11" x14ac:dyDescent="0.35">
      <c r="A722" s="44">
        <v>0</v>
      </c>
      <c r="C722" s="44" t="s">
        <v>533</v>
      </c>
      <c r="D722" s="44" t="s">
        <v>304</v>
      </c>
      <c r="E722" s="44" t="s">
        <v>305</v>
      </c>
      <c r="F722" s="44">
        <v>23</v>
      </c>
      <c r="G722" s="44" t="s">
        <v>306</v>
      </c>
      <c r="H722" s="44" t="s">
        <v>307</v>
      </c>
      <c r="I722" s="44">
        <v>1300</v>
      </c>
      <c r="J722" s="44" t="s">
        <v>308</v>
      </c>
      <c r="K722" s="45">
        <v>2148</v>
      </c>
    </row>
    <row r="723" spans="1:11" x14ac:dyDescent="0.35">
      <c r="A723" s="44">
        <v>0</v>
      </c>
      <c r="C723" s="44" t="s">
        <v>533</v>
      </c>
      <c r="D723" s="44" t="s">
        <v>309</v>
      </c>
      <c r="E723" s="44" t="s">
        <v>310</v>
      </c>
      <c r="F723" s="44">
        <v>23</v>
      </c>
      <c r="G723" s="44" t="s">
        <v>311</v>
      </c>
      <c r="H723" s="44" t="s">
        <v>312</v>
      </c>
      <c r="I723" s="44">
        <v>1300</v>
      </c>
      <c r="J723" s="44" t="s">
        <v>313</v>
      </c>
      <c r="K723" s="45">
        <v>10177.200224999995</v>
      </c>
    </row>
    <row r="724" spans="1:11" x14ac:dyDescent="0.35">
      <c r="A724" s="44">
        <v>0</v>
      </c>
      <c r="C724" s="44" t="s">
        <v>533</v>
      </c>
      <c r="D724" s="44" t="s">
        <v>318</v>
      </c>
      <c r="E724" s="44" t="s">
        <v>319</v>
      </c>
      <c r="F724" s="44">
        <v>23</v>
      </c>
      <c r="G724" s="44" t="s">
        <v>320</v>
      </c>
      <c r="H724" s="44" t="s">
        <v>321</v>
      </c>
      <c r="I724" s="44">
        <v>1300</v>
      </c>
      <c r="J724" s="44" t="s">
        <v>322</v>
      </c>
      <c r="K724" s="45">
        <v>320033.14261850016</v>
      </c>
    </row>
    <row r="725" spans="1:11" x14ac:dyDescent="0.35">
      <c r="A725" s="44">
        <v>0</v>
      </c>
      <c r="C725" s="44" t="s">
        <v>533</v>
      </c>
      <c r="D725" s="44" t="s">
        <v>323</v>
      </c>
      <c r="E725" s="44" t="s">
        <v>324</v>
      </c>
      <c r="F725" s="44">
        <v>23</v>
      </c>
      <c r="G725" s="44" t="s">
        <v>325</v>
      </c>
      <c r="H725" s="44" t="s">
        <v>326</v>
      </c>
      <c r="I725" s="44">
        <v>1300</v>
      </c>
      <c r="J725" s="44" t="s">
        <v>327</v>
      </c>
      <c r="K725" s="45">
        <v>25328.499999999996</v>
      </c>
    </row>
    <row r="726" spans="1:11" x14ac:dyDescent="0.35">
      <c r="A726" s="44">
        <v>0</v>
      </c>
      <c r="C726" s="44" t="s">
        <v>533</v>
      </c>
      <c r="D726" s="44" t="s">
        <v>328</v>
      </c>
      <c r="E726" s="44" t="s">
        <v>329</v>
      </c>
      <c r="F726" s="44">
        <v>43</v>
      </c>
      <c r="G726" s="44" t="s">
        <v>330</v>
      </c>
      <c r="H726" s="44" t="s">
        <v>31</v>
      </c>
      <c r="I726" s="44">
        <v>2200</v>
      </c>
      <c r="J726" s="44" t="s">
        <v>331</v>
      </c>
      <c r="K726" s="45">
        <v>8000</v>
      </c>
    </row>
    <row r="727" spans="1:11" x14ac:dyDescent="0.35">
      <c r="A727" s="44">
        <v>0</v>
      </c>
      <c r="C727" s="44" t="s">
        <v>533</v>
      </c>
      <c r="D727" s="44" t="s">
        <v>332</v>
      </c>
      <c r="E727" s="44" t="s">
        <v>333</v>
      </c>
      <c r="F727" s="44">
        <v>43</v>
      </c>
      <c r="G727" s="44" t="s">
        <v>334</v>
      </c>
      <c r="H727" s="44" t="s">
        <v>31</v>
      </c>
      <c r="I727" s="44">
        <v>2200</v>
      </c>
      <c r="J727" s="44" t="s">
        <v>331</v>
      </c>
      <c r="K727" s="45">
        <v>10000</v>
      </c>
    </row>
    <row r="728" spans="1:11" x14ac:dyDescent="0.35">
      <c r="A728" s="44">
        <v>0</v>
      </c>
      <c r="C728" s="44" t="s">
        <v>533</v>
      </c>
      <c r="D728" s="44" t="s">
        <v>335</v>
      </c>
      <c r="E728" s="44" t="s">
        <v>336</v>
      </c>
      <c r="F728" s="44">
        <v>43</v>
      </c>
      <c r="G728" s="44" t="s">
        <v>337</v>
      </c>
      <c r="H728" s="44" t="s">
        <v>31</v>
      </c>
      <c r="I728" s="44">
        <v>2200</v>
      </c>
      <c r="J728" s="44" t="s">
        <v>331</v>
      </c>
      <c r="K728" s="45">
        <v>2000.0000000000007</v>
      </c>
    </row>
    <row r="729" spans="1:11" x14ac:dyDescent="0.35">
      <c r="A729" s="44">
        <v>0</v>
      </c>
      <c r="C729" s="44" t="s">
        <v>533</v>
      </c>
      <c r="D729" s="44" t="s">
        <v>338</v>
      </c>
      <c r="E729" s="44" t="s">
        <v>339</v>
      </c>
      <c r="F729" s="44">
        <v>43</v>
      </c>
      <c r="G729" s="44" t="s">
        <v>340</v>
      </c>
      <c r="H729" s="44" t="s">
        <v>31</v>
      </c>
      <c r="I729" s="44">
        <v>2200</v>
      </c>
      <c r="J729" s="44" t="s">
        <v>331</v>
      </c>
      <c r="K729" s="45">
        <v>10000</v>
      </c>
    </row>
    <row r="730" spans="1:11" x14ac:dyDescent="0.35">
      <c r="A730" s="44">
        <v>0</v>
      </c>
      <c r="C730" s="44" t="s">
        <v>533</v>
      </c>
      <c r="D730" s="44" t="s">
        <v>341</v>
      </c>
      <c r="E730" s="44" t="s">
        <v>342</v>
      </c>
      <c r="F730" s="44">
        <v>24</v>
      </c>
      <c r="G730" s="44" t="s">
        <v>343</v>
      </c>
      <c r="H730" s="44" t="s">
        <v>295</v>
      </c>
      <c r="I730" s="44" t="s">
        <v>150</v>
      </c>
      <c r="J730" s="44" t="s">
        <v>344</v>
      </c>
      <c r="K730" s="45">
        <v>1300</v>
      </c>
    </row>
    <row r="731" spans="1:11" x14ac:dyDescent="0.35">
      <c r="A731" s="44">
        <v>0</v>
      </c>
      <c r="C731" s="44" t="s">
        <v>533</v>
      </c>
      <c r="D731" s="44" t="s">
        <v>345</v>
      </c>
      <c r="E731" s="44" t="s">
        <v>346</v>
      </c>
      <c r="F731" s="44">
        <v>24</v>
      </c>
      <c r="G731" s="44" t="s">
        <v>347</v>
      </c>
      <c r="H731" s="44" t="s">
        <v>305</v>
      </c>
      <c r="I731" s="44" t="s">
        <v>150</v>
      </c>
      <c r="J731" s="44" t="s">
        <v>348</v>
      </c>
      <c r="K731" s="45">
        <v>6200</v>
      </c>
    </row>
    <row r="732" spans="1:11" x14ac:dyDescent="0.35">
      <c r="A732" s="44">
        <v>0</v>
      </c>
      <c r="C732" s="44" t="s">
        <v>533</v>
      </c>
      <c r="D732" s="44" t="s">
        <v>349</v>
      </c>
      <c r="E732" s="44" t="s">
        <v>350</v>
      </c>
      <c r="F732" s="44">
        <v>25</v>
      </c>
      <c r="G732" s="44" t="s">
        <v>351</v>
      </c>
      <c r="H732" s="44" t="s">
        <v>31</v>
      </c>
      <c r="I732" s="44" t="s">
        <v>150</v>
      </c>
      <c r="J732" s="44" t="s">
        <v>352</v>
      </c>
      <c r="K732" s="45">
        <v>4000</v>
      </c>
    </row>
    <row r="733" spans="1:11" x14ac:dyDescent="0.35">
      <c r="A733" s="44">
        <v>0</v>
      </c>
      <c r="C733" s="44" t="s">
        <v>533</v>
      </c>
      <c r="D733" s="44" t="s">
        <v>353</v>
      </c>
      <c r="E733" s="44" t="s">
        <v>354</v>
      </c>
      <c r="F733" s="44">
        <v>61</v>
      </c>
      <c r="G733" s="44" t="s">
        <v>355</v>
      </c>
      <c r="H733" s="44" t="s">
        <v>31</v>
      </c>
      <c r="I733" s="44">
        <v>2400</v>
      </c>
      <c r="J733" s="44" t="s">
        <v>356</v>
      </c>
      <c r="K733" s="45">
        <v>8000</v>
      </c>
    </row>
    <row r="734" spans="1:11" x14ac:dyDescent="0.35">
      <c r="A734" s="44">
        <v>0</v>
      </c>
      <c r="C734" s="44" t="s">
        <v>533</v>
      </c>
      <c r="D734" s="44" t="s">
        <v>357</v>
      </c>
      <c r="E734" s="44" t="s">
        <v>358</v>
      </c>
      <c r="F734" s="44">
        <v>25</v>
      </c>
      <c r="G734" s="44" t="s">
        <v>359</v>
      </c>
      <c r="H734" s="44" t="s">
        <v>31</v>
      </c>
      <c r="I734" s="44">
        <v>1900</v>
      </c>
      <c r="J734" s="44" t="s">
        <v>360</v>
      </c>
      <c r="K734" s="45">
        <v>500</v>
      </c>
    </row>
    <row r="735" spans="1:11" x14ac:dyDescent="0.35">
      <c r="A735" s="44">
        <v>0</v>
      </c>
      <c r="C735" s="44" t="s">
        <v>533</v>
      </c>
      <c r="D735" s="44" t="s">
        <v>361</v>
      </c>
      <c r="E735" s="44" t="s">
        <v>362</v>
      </c>
      <c r="F735" s="44">
        <v>25</v>
      </c>
      <c r="G735" s="44" t="s">
        <v>363</v>
      </c>
      <c r="H735" s="44" t="s">
        <v>31</v>
      </c>
      <c r="I735" s="44" t="s">
        <v>150</v>
      </c>
      <c r="J735" s="44" t="s">
        <v>352</v>
      </c>
      <c r="K735" s="45">
        <v>6822.9999999999991</v>
      </c>
    </row>
    <row r="736" spans="1:11" x14ac:dyDescent="0.35">
      <c r="A736" s="44">
        <v>0</v>
      </c>
      <c r="C736" s="44" t="s">
        <v>533</v>
      </c>
      <c r="D736" s="44" t="s">
        <v>364</v>
      </c>
      <c r="E736" s="44" t="s">
        <v>365</v>
      </c>
      <c r="F736" s="44">
        <v>25</v>
      </c>
      <c r="G736" s="44" t="s">
        <v>366</v>
      </c>
      <c r="H736" s="44" t="s">
        <v>31</v>
      </c>
      <c r="I736" s="44" t="s">
        <v>150</v>
      </c>
      <c r="J736" s="44" t="s">
        <v>352</v>
      </c>
      <c r="K736" s="45">
        <v>3000</v>
      </c>
    </row>
    <row r="737" spans="1:11" x14ac:dyDescent="0.35">
      <c r="A737" s="44">
        <v>0</v>
      </c>
      <c r="C737" s="44" t="s">
        <v>533</v>
      </c>
      <c r="D737" s="44" t="s">
        <v>367</v>
      </c>
      <c r="E737" s="44" t="s">
        <v>368</v>
      </c>
      <c r="F737" s="44">
        <v>25</v>
      </c>
      <c r="G737" s="44" t="s">
        <v>369</v>
      </c>
      <c r="H737" s="44" t="s">
        <v>31</v>
      </c>
      <c r="I737" s="44">
        <v>1900</v>
      </c>
      <c r="J737" s="44" t="s">
        <v>360</v>
      </c>
      <c r="K737" s="45">
        <v>3000</v>
      </c>
    </row>
    <row r="738" spans="1:11" x14ac:dyDescent="0.35">
      <c r="A738" s="44">
        <v>0</v>
      </c>
      <c r="C738" s="44" t="s">
        <v>533</v>
      </c>
      <c r="D738" s="44" t="s">
        <v>370</v>
      </c>
      <c r="E738" s="44" t="s">
        <v>371</v>
      </c>
      <c r="F738" s="44">
        <v>25</v>
      </c>
      <c r="G738" s="44" t="s">
        <v>372</v>
      </c>
      <c r="H738" s="44" t="s">
        <v>31</v>
      </c>
      <c r="I738" s="44" t="s">
        <v>150</v>
      </c>
      <c r="J738" s="44" t="s">
        <v>352</v>
      </c>
      <c r="K738" s="45">
        <v>7999.9999999999964</v>
      </c>
    </row>
    <row r="739" spans="1:11" x14ac:dyDescent="0.35">
      <c r="A739" s="44">
        <v>0</v>
      </c>
      <c r="C739" s="44" t="s">
        <v>533</v>
      </c>
      <c r="D739" s="44" t="s">
        <v>373</v>
      </c>
      <c r="E739" s="44" t="s">
        <v>374</v>
      </c>
      <c r="F739" s="44">
        <v>25</v>
      </c>
      <c r="G739" s="44" t="s">
        <v>375</v>
      </c>
      <c r="H739" s="44" t="s">
        <v>31</v>
      </c>
      <c r="I739" s="44" t="s">
        <v>27</v>
      </c>
      <c r="J739" s="44" t="s">
        <v>376</v>
      </c>
      <c r="K739" s="45">
        <v>2000.0000000000002</v>
      </c>
    </row>
    <row r="740" spans="1:11" x14ac:dyDescent="0.35">
      <c r="A740" s="44">
        <v>0</v>
      </c>
      <c r="C740" s="44" t="s">
        <v>533</v>
      </c>
      <c r="D740" s="44" t="s">
        <v>377</v>
      </c>
      <c r="E740" s="44" t="s">
        <v>378</v>
      </c>
      <c r="F740" s="44">
        <v>25</v>
      </c>
      <c r="G740" s="44" t="s">
        <v>135</v>
      </c>
      <c r="H740" s="44" t="s">
        <v>31</v>
      </c>
      <c r="I740" s="44" t="s">
        <v>137</v>
      </c>
      <c r="J740" s="44" t="s">
        <v>379</v>
      </c>
      <c r="K740" s="45">
        <v>1000.0000000000001</v>
      </c>
    </row>
    <row r="741" spans="1:11" x14ac:dyDescent="0.35">
      <c r="A741" s="44">
        <v>0</v>
      </c>
      <c r="C741" s="44" t="s">
        <v>533</v>
      </c>
      <c r="D741" s="44" t="s">
        <v>380</v>
      </c>
      <c r="E741" s="44" t="s">
        <v>381</v>
      </c>
      <c r="F741" s="44">
        <v>25</v>
      </c>
      <c r="G741" s="44" t="s">
        <v>382</v>
      </c>
      <c r="H741" s="44" t="s">
        <v>31</v>
      </c>
      <c r="I741" s="44">
        <v>1100</v>
      </c>
      <c r="J741" s="44" t="s">
        <v>383</v>
      </c>
      <c r="K741" s="45">
        <v>799.99999999999966</v>
      </c>
    </row>
    <row r="742" spans="1:11" x14ac:dyDescent="0.35">
      <c r="A742" s="44">
        <v>0</v>
      </c>
      <c r="C742" s="44" t="s">
        <v>533</v>
      </c>
      <c r="D742" s="44" t="s">
        <v>384</v>
      </c>
      <c r="E742" s="44" t="s">
        <v>385</v>
      </c>
      <c r="F742" s="44">
        <v>25</v>
      </c>
      <c r="G742" s="44" t="s">
        <v>386</v>
      </c>
      <c r="H742" s="44" t="s">
        <v>31</v>
      </c>
      <c r="I742" s="44">
        <v>1300</v>
      </c>
      <c r="J742" s="44" t="s">
        <v>387</v>
      </c>
      <c r="K742" s="45">
        <v>12499.999999999998</v>
      </c>
    </row>
    <row r="743" spans="1:11" x14ac:dyDescent="0.35">
      <c r="A743" s="44">
        <v>0</v>
      </c>
      <c r="C743" s="44" t="s">
        <v>533</v>
      </c>
      <c r="D743" s="44" t="s">
        <v>388</v>
      </c>
      <c r="E743" s="44" t="s">
        <v>389</v>
      </c>
      <c r="F743" s="44">
        <v>25</v>
      </c>
      <c r="G743" s="44" t="s">
        <v>390</v>
      </c>
      <c r="H743" s="44" t="s">
        <v>31</v>
      </c>
      <c r="I743" s="44">
        <v>1300</v>
      </c>
      <c r="J743" s="44" t="s">
        <v>387</v>
      </c>
      <c r="K743" s="45">
        <v>6999.9999999999973</v>
      </c>
    </row>
    <row r="744" spans="1:11" x14ac:dyDescent="0.35">
      <c r="A744" s="44">
        <v>0</v>
      </c>
      <c r="C744" s="44" t="s">
        <v>533</v>
      </c>
      <c r="D744" s="44" t="s">
        <v>391</v>
      </c>
      <c r="E744" s="44" t="s">
        <v>392</v>
      </c>
      <c r="F744" s="44">
        <v>25</v>
      </c>
      <c r="G744" s="44" t="s">
        <v>393</v>
      </c>
      <c r="H744" s="44" t="s">
        <v>31</v>
      </c>
      <c r="I744" s="44">
        <v>1500</v>
      </c>
      <c r="J744" s="44" t="s">
        <v>394</v>
      </c>
      <c r="K744" s="45">
        <v>799.99999999999966</v>
      </c>
    </row>
    <row r="745" spans="1:11" x14ac:dyDescent="0.35">
      <c r="A745" s="44">
        <v>0</v>
      </c>
      <c r="C745" s="44" t="s">
        <v>533</v>
      </c>
      <c r="D745" s="44" t="s">
        <v>395</v>
      </c>
      <c r="E745" s="44" t="s">
        <v>396</v>
      </c>
      <c r="F745" s="44">
        <v>25</v>
      </c>
      <c r="G745" s="44" t="s">
        <v>397</v>
      </c>
      <c r="H745" s="44" t="s">
        <v>31</v>
      </c>
      <c r="I745" s="44">
        <v>1700</v>
      </c>
      <c r="J745" s="44" t="s">
        <v>398</v>
      </c>
      <c r="K745" s="45">
        <v>799.99999999999966</v>
      </c>
    </row>
    <row r="746" spans="1:11" x14ac:dyDescent="0.35">
      <c r="A746" s="44">
        <v>0</v>
      </c>
      <c r="C746" s="44" t="s">
        <v>533</v>
      </c>
      <c r="D746" s="44" t="s">
        <v>399</v>
      </c>
      <c r="E746" s="44" t="s">
        <v>70</v>
      </c>
      <c r="F746" s="44">
        <v>25</v>
      </c>
      <c r="G746" s="44" t="s">
        <v>400</v>
      </c>
      <c r="H746" s="44" t="s">
        <v>31</v>
      </c>
      <c r="I746" s="44">
        <v>1900</v>
      </c>
      <c r="J746" s="44" t="s">
        <v>360</v>
      </c>
      <c r="K746" s="45">
        <v>1000</v>
      </c>
    </row>
    <row r="747" spans="1:11" x14ac:dyDescent="0.35">
      <c r="A747" s="44">
        <v>0</v>
      </c>
      <c r="C747" s="44" t="s">
        <v>533</v>
      </c>
      <c r="D747" s="44" t="s">
        <v>401</v>
      </c>
      <c r="E747" s="44" t="s">
        <v>402</v>
      </c>
      <c r="F747" s="44">
        <v>25</v>
      </c>
      <c r="G747" s="44" t="s">
        <v>403</v>
      </c>
      <c r="H747" s="44" t="s">
        <v>31</v>
      </c>
      <c r="I747" s="44">
        <v>1900</v>
      </c>
      <c r="J747" s="44" t="s">
        <v>360</v>
      </c>
      <c r="K747" s="45">
        <v>35000.000000000007</v>
      </c>
    </row>
    <row r="748" spans="1:11" x14ac:dyDescent="0.35">
      <c r="A748" s="44">
        <v>0</v>
      </c>
      <c r="C748" s="44" t="s">
        <v>533</v>
      </c>
      <c r="D748" s="44" t="s">
        <v>404</v>
      </c>
      <c r="E748" s="44" t="s">
        <v>405</v>
      </c>
      <c r="F748" s="44">
        <v>25</v>
      </c>
      <c r="G748" s="44" t="s">
        <v>406</v>
      </c>
      <c r="H748" s="44" t="s">
        <v>31</v>
      </c>
      <c r="I748" s="44">
        <v>1900</v>
      </c>
      <c r="J748" s="44" t="s">
        <v>360</v>
      </c>
      <c r="K748" s="45">
        <v>1500</v>
      </c>
    </row>
    <row r="749" spans="1:11" x14ac:dyDescent="0.35">
      <c r="A749" s="44">
        <v>0</v>
      </c>
      <c r="C749" s="44" t="s">
        <v>533</v>
      </c>
      <c r="D749" s="44" t="s">
        <v>407</v>
      </c>
      <c r="E749" s="44" t="s">
        <v>408</v>
      </c>
      <c r="F749" s="44">
        <v>25</v>
      </c>
      <c r="G749" s="44" t="s">
        <v>409</v>
      </c>
      <c r="H749" s="44" t="s">
        <v>31</v>
      </c>
      <c r="I749" s="44">
        <v>1900</v>
      </c>
      <c r="J749" s="44" t="s">
        <v>360</v>
      </c>
      <c r="K749" s="45">
        <v>500.00000000000006</v>
      </c>
    </row>
    <row r="750" spans="1:11" x14ac:dyDescent="0.35">
      <c r="A750" s="44">
        <v>0</v>
      </c>
      <c r="C750" s="44" t="s">
        <v>533</v>
      </c>
      <c r="D750" s="44" t="s">
        <v>410</v>
      </c>
      <c r="E750" s="44" t="s">
        <v>411</v>
      </c>
      <c r="F750" s="44">
        <v>25</v>
      </c>
      <c r="G750" s="44" t="s">
        <v>412</v>
      </c>
      <c r="H750" s="44" t="s">
        <v>31</v>
      </c>
      <c r="I750" s="44">
        <v>1800</v>
      </c>
      <c r="J750" s="44" t="s">
        <v>413</v>
      </c>
      <c r="K750" s="45">
        <v>8500.0000000000036</v>
      </c>
    </row>
    <row r="751" spans="1:11" x14ac:dyDescent="0.35">
      <c r="A751" s="44">
        <v>0</v>
      </c>
      <c r="C751" s="44" t="s">
        <v>533</v>
      </c>
      <c r="D751" s="44" t="s">
        <v>414</v>
      </c>
      <c r="E751" s="44" t="s">
        <v>415</v>
      </c>
      <c r="F751" s="44">
        <v>51</v>
      </c>
      <c r="G751" s="44" t="s">
        <v>416</v>
      </c>
      <c r="H751" s="44" t="s">
        <v>417</v>
      </c>
      <c r="I751" s="44">
        <v>2300</v>
      </c>
      <c r="J751" s="44" t="s">
        <v>418</v>
      </c>
      <c r="K751" s="45">
        <v>196749</v>
      </c>
    </row>
    <row r="752" spans="1:11" x14ac:dyDescent="0.35">
      <c r="A752" s="44">
        <v>0</v>
      </c>
      <c r="C752" s="44" t="s">
        <v>533</v>
      </c>
      <c r="D752" s="44" t="s">
        <v>419</v>
      </c>
      <c r="E752" s="44" t="s">
        <v>420</v>
      </c>
      <c r="F752" s="44">
        <v>24</v>
      </c>
      <c r="G752" s="44" t="s">
        <v>421</v>
      </c>
      <c r="H752" s="44" t="s">
        <v>417</v>
      </c>
      <c r="I752" s="44">
        <v>1700</v>
      </c>
      <c r="J752" s="44" t="s">
        <v>422</v>
      </c>
      <c r="K752" s="45">
        <v>309096</v>
      </c>
    </row>
    <row r="753" spans="1:11" x14ac:dyDescent="0.35">
      <c r="A753" s="44">
        <v>0</v>
      </c>
      <c r="C753" s="44" t="s">
        <v>533</v>
      </c>
      <c r="D753" s="44" t="s">
        <v>423</v>
      </c>
      <c r="E753" s="44" t="s">
        <v>424</v>
      </c>
      <c r="F753" s="44">
        <v>77</v>
      </c>
      <c r="G753" s="44" t="s">
        <v>425</v>
      </c>
      <c r="H753" s="44" t="s">
        <v>417</v>
      </c>
      <c r="I753" s="44">
        <v>2600</v>
      </c>
      <c r="J753" s="44" t="s">
        <v>426</v>
      </c>
      <c r="K753" s="45">
        <v>545737.5</v>
      </c>
    </row>
    <row r="754" spans="1:11" x14ac:dyDescent="0.35">
      <c r="A754" s="44">
        <v>0</v>
      </c>
      <c r="C754" s="44" t="s">
        <v>533</v>
      </c>
      <c r="D754" s="44" t="s">
        <v>439</v>
      </c>
      <c r="E754" s="44" t="s">
        <v>440</v>
      </c>
      <c r="F754" s="44">
        <v>42</v>
      </c>
      <c r="G754" s="44" t="s">
        <v>441</v>
      </c>
      <c r="H754" s="44" t="s">
        <v>261</v>
      </c>
      <c r="I754" s="44">
        <v>2200</v>
      </c>
      <c r="J754" s="44" t="s">
        <v>442</v>
      </c>
      <c r="K754" s="45">
        <v>4500</v>
      </c>
    </row>
    <row r="755" spans="1:11" x14ac:dyDescent="0.35">
      <c r="A755" s="44">
        <v>0</v>
      </c>
      <c r="C755" s="44" t="s">
        <v>533</v>
      </c>
      <c r="D755" s="44" t="s">
        <v>443</v>
      </c>
      <c r="E755" s="44" t="s">
        <v>444</v>
      </c>
      <c r="F755" s="44">
        <v>24</v>
      </c>
      <c r="G755" s="44" t="s">
        <v>445</v>
      </c>
      <c r="H755" s="44" t="s">
        <v>446</v>
      </c>
      <c r="I755" s="44" t="s">
        <v>150</v>
      </c>
      <c r="J755" s="44" t="s">
        <v>447</v>
      </c>
      <c r="K755" s="45">
        <v>12000.000000000002</v>
      </c>
    </row>
    <row r="756" spans="1:11" x14ac:dyDescent="0.35">
      <c r="A756" s="44">
        <v>0</v>
      </c>
      <c r="C756" s="44" t="s">
        <v>533</v>
      </c>
      <c r="D756" s="44" t="s">
        <v>448</v>
      </c>
      <c r="E756" s="44" t="s">
        <v>449</v>
      </c>
      <c r="F756" s="44">
        <v>72</v>
      </c>
      <c r="G756" s="44" t="s">
        <v>450</v>
      </c>
      <c r="H756" s="44" t="s">
        <v>389</v>
      </c>
      <c r="I756" s="44">
        <v>2500</v>
      </c>
      <c r="J756" s="44" t="s">
        <v>451</v>
      </c>
      <c r="K756" s="45">
        <v>819893.65499999968</v>
      </c>
    </row>
    <row r="757" spans="1:11" x14ac:dyDescent="0.35">
      <c r="A757" s="44">
        <v>0</v>
      </c>
      <c r="C757" s="44" t="s">
        <v>533</v>
      </c>
      <c r="D757" s="44" t="s">
        <v>452</v>
      </c>
      <c r="E757" s="44" t="s">
        <v>453</v>
      </c>
      <c r="F757" s="44">
        <v>27</v>
      </c>
      <c r="G757" s="44" t="s">
        <v>454</v>
      </c>
      <c r="H757" s="44" t="s">
        <v>389</v>
      </c>
      <c r="I757" s="44">
        <v>1600</v>
      </c>
      <c r="J757" s="44" t="s">
        <v>455</v>
      </c>
      <c r="K757" s="45">
        <v>69750</v>
      </c>
    </row>
    <row r="758" spans="1:11" x14ac:dyDescent="0.35">
      <c r="A758" s="44">
        <v>0</v>
      </c>
      <c r="C758" s="44" t="s">
        <v>533</v>
      </c>
      <c r="D758" s="44" t="s">
        <v>456</v>
      </c>
      <c r="E758" s="44" t="s">
        <v>457</v>
      </c>
      <c r="F758" s="44">
        <v>27</v>
      </c>
      <c r="G758" s="44" t="s">
        <v>458</v>
      </c>
      <c r="H758" s="44" t="s">
        <v>389</v>
      </c>
      <c r="I758" s="44">
        <v>1600</v>
      </c>
      <c r="J758" s="44" t="s">
        <v>455</v>
      </c>
      <c r="K758" s="45">
        <v>43649.38592198072</v>
      </c>
    </row>
    <row r="759" spans="1:11" x14ac:dyDescent="0.35">
      <c r="A759" s="44">
        <v>0</v>
      </c>
      <c r="C759" s="44" t="s">
        <v>533</v>
      </c>
      <c r="D759" s="44" t="s">
        <v>459</v>
      </c>
      <c r="E759" s="44" t="s">
        <v>460</v>
      </c>
      <c r="F759" s="44">
        <v>27</v>
      </c>
      <c r="G759" s="44" t="s">
        <v>461</v>
      </c>
      <c r="H759" s="44" t="s">
        <v>389</v>
      </c>
      <c r="I759" s="44">
        <v>1600</v>
      </c>
      <c r="J759" s="44" t="s">
        <v>455</v>
      </c>
      <c r="K759" s="45">
        <v>36728.084065064046</v>
      </c>
    </row>
    <row r="760" spans="1:11" x14ac:dyDescent="0.35">
      <c r="A760" s="44">
        <v>0</v>
      </c>
      <c r="C760" s="44" t="s">
        <v>533</v>
      </c>
      <c r="D760" s="44" t="s">
        <v>462</v>
      </c>
      <c r="E760" s="44" t="s">
        <v>463</v>
      </c>
      <c r="F760" s="44">
        <v>27</v>
      </c>
      <c r="G760" s="44" t="s">
        <v>464</v>
      </c>
      <c r="H760" s="44" t="s">
        <v>389</v>
      </c>
      <c r="I760" s="44">
        <v>1600</v>
      </c>
      <c r="J760" s="44" t="s">
        <v>455</v>
      </c>
      <c r="K760" s="45">
        <v>11182.812499999998</v>
      </c>
    </row>
    <row r="761" spans="1:11" x14ac:dyDescent="0.35">
      <c r="A761" s="44">
        <v>0</v>
      </c>
      <c r="C761" s="44" t="s">
        <v>533</v>
      </c>
      <c r="D761" s="44" t="s">
        <v>465</v>
      </c>
      <c r="E761" s="44" t="s">
        <v>466</v>
      </c>
      <c r="F761" s="44">
        <v>27</v>
      </c>
      <c r="G761" s="44" t="s">
        <v>467</v>
      </c>
      <c r="H761" s="44" t="s">
        <v>389</v>
      </c>
      <c r="I761" s="44">
        <v>1600</v>
      </c>
      <c r="J761" s="44" t="s">
        <v>455</v>
      </c>
      <c r="K761" s="45">
        <v>21674.103929753841</v>
      </c>
    </row>
    <row r="762" spans="1:11" x14ac:dyDescent="0.35">
      <c r="A762" s="44">
        <v>0</v>
      </c>
      <c r="C762" s="44" t="s">
        <v>533</v>
      </c>
      <c r="D762" s="44" t="s">
        <v>473</v>
      </c>
      <c r="E762" s="44" t="s">
        <v>474</v>
      </c>
      <c r="F762" s="44">
        <v>79</v>
      </c>
      <c r="G762" s="44" t="s">
        <v>475</v>
      </c>
      <c r="H762" s="44" t="s">
        <v>476</v>
      </c>
      <c r="I762" s="44">
        <v>2600</v>
      </c>
      <c r="J762" s="44" t="s">
        <v>477</v>
      </c>
      <c r="K762" s="45">
        <v>5000</v>
      </c>
    </row>
    <row r="763" spans="1:11" x14ac:dyDescent="0.35">
      <c r="A763" s="44">
        <v>0</v>
      </c>
      <c r="C763" s="44" t="s">
        <v>533</v>
      </c>
      <c r="D763" s="44" t="s">
        <v>478</v>
      </c>
      <c r="E763" s="44" t="s">
        <v>479</v>
      </c>
      <c r="F763" s="44">
        <v>87</v>
      </c>
      <c r="G763" s="44" t="s">
        <v>480</v>
      </c>
      <c r="H763" s="44" t="s">
        <v>481</v>
      </c>
      <c r="I763" s="44">
        <v>2700</v>
      </c>
      <c r="J763" s="44" t="s">
        <v>482</v>
      </c>
      <c r="K763" s="45">
        <v>799.99999999999966</v>
      </c>
    </row>
    <row r="764" spans="1:11" x14ac:dyDescent="0.35">
      <c r="A764" s="44">
        <v>0</v>
      </c>
      <c r="C764" s="44" t="s">
        <v>533</v>
      </c>
      <c r="D764" s="44" t="s">
        <v>552</v>
      </c>
      <c r="E764" s="44" t="s">
        <v>553</v>
      </c>
      <c r="F764" s="44">
        <v>79</v>
      </c>
      <c r="G764" s="44" t="s">
        <v>554</v>
      </c>
      <c r="H764" s="44" t="s">
        <v>476</v>
      </c>
      <c r="I764" s="44">
        <v>2600</v>
      </c>
      <c r="J764" s="44" t="s">
        <v>477</v>
      </c>
      <c r="K764" s="45">
        <v>300</v>
      </c>
    </row>
    <row r="765" spans="1:11" x14ac:dyDescent="0.35">
      <c r="A765" s="44">
        <v>0</v>
      </c>
      <c r="C765" s="44" t="s">
        <v>533</v>
      </c>
      <c r="D765" s="44" t="s">
        <v>487</v>
      </c>
      <c r="E765" s="44" t="s">
        <v>488</v>
      </c>
      <c r="F765" s="44">
        <v>25</v>
      </c>
      <c r="G765" s="44" t="s">
        <v>464</v>
      </c>
      <c r="H765" s="44" t="s">
        <v>31</v>
      </c>
      <c r="I765" s="44">
        <v>1600</v>
      </c>
      <c r="J765" s="44" t="s">
        <v>489</v>
      </c>
      <c r="K765" s="45">
        <v>500.00000000000006</v>
      </c>
    </row>
    <row r="766" spans="1:11" x14ac:dyDescent="0.35">
      <c r="A766" s="44">
        <v>0</v>
      </c>
      <c r="C766" s="44" t="s">
        <v>533</v>
      </c>
      <c r="D766" s="44" t="s">
        <v>490</v>
      </c>
      <c r="E766" s="44" t="s">
        <v>491</v>
      </c>
      <c r="F766" s="44">
        <v>24</v>
      </c>
      <c r="G766" s="44" t="s">
        <v>458</v>
      </c>
      <c r="H766" s="44" t="s">
        <v>295</v>
      </c>
      <c r="I766" s="44">
        <v>1600</v>
      </c>
      <c r="J766" s="44" t="s">
        <v>492</v>
      </c>
      <c r="K766" s="45">
        <v>15000</v>
      </c>
    </row>
    <row r="767" spans="1:11" x14ac:dyDescent="0.35">
      <c r="A767" s="44">
        <v>0</v>
      </c>
      <c r="C767" s="44" t="s">
        <v>591</v>
      </c>
      <c r="D767" s="44" t="s">
        <v>263</v>
      </c>
      <c r="E767" s="44" t="s">
        <v>264</v>
      </c>
      <c r="F767" s="44">
        <v>22</v>
      </c>
      <c r="G767" s="44" t="s">
        <v>265</v>
      </c>
      <c r="H767" s="44" t="s">
        <v>190</v>
      </c>
      <c r="I767" s="44" t="s">
        <v>150</v>
      </c>
      <c r="J767" s="44" t="s">
        <v>259</v>
      </c>
      <c r="K767" s="45">
        <v>5000</v>
      </c>
    </row>
    <row r="768" spans="1:11" x14ac:dyDescent="0.35">
      <c r="A768" s="44">
        <v>0</v>
      </c>
      <c r="C768" s="44" t="s">
        <v>591</v>
      </c>
      <c r="D768" s="44" t="s">
        <v>289</v>
      </c>
      <c r="E768" s="44" t="s">
        <v>290</v>
      </c>
      <c r="F768" s="44">
        <v>23</v>
      </c>
      <c r="G768" s="44" t="s">
        <v>291</v>
      </c>
      <c r="H768" s="44" t="s">
        <v>292</v>
      </c>
      <c r="I768" s="44">
        <v>1300</v>
      </c>
      <c r="J768" s="44" t="s">
        <v>293</v>
      </c>
      <c r="K768" s="45">
        <v>310</v>
      </c>
    </row>
    <row r="769" spans="1:11" x14ac:dyDescent="0.35">
      <c r="A769" s="44">
        <v>0</v>
      </c>
      <c r="C769" s="44" t="s">
        <v>591</v>
      </c>
      <c r="D769" s="44" t="s">
        <v>294</v>
      </c>
      <c r="E769" s="44" t="s">
        <v>295</v>
      </c>
      <c r="F769" s="44">
        <v>23</v>
      </c>
      <c r="G769" s="44" t="s">
        <v>296</v>
      </c>
      <c r="H769" s="44" t="s">
        <v>297</v>
      </c>
      <c r="I769" s="44">
        <v>1300</v>
      </c>
      <c r="J769" s="44" t="s">
        <v>298</v>
      </c>
      <c r="K769" s="45">
        <v>72.500000000000014</v>
      </c>
    </row>
    <row r="770" spans="1:11" x14ac:dyDescent="0.35">
      <c r="A770" s="44">
        <v>0</v>
      </c>
      <c r="C770" s="44" t="s">
        <v>591</v>
      </c>
      <c r="D770" s="44" t="s">
        <v>299</v>
      </c>
      <c r="E770" s="44" t="s">
        <v>300</v>
      </c>
      <c r="F770" s="44">
        <v>23</v>
      </c>
      <c r="G770" s="44" t="s">
        <v>301</v>
      </c>
      <c r="H770" s="44" t="s">
        <v>302</v>
      </c>
      <c r="I770" s="44">
        <v>1300</v>
      </c>
      <c r="J770" s="44" t="s">
        <v>303</v>
      </c>
      <c r="K770" s="45">
        <v>15</v>
      </c>
    </row>
    <row r="771" spans="1:11" x14ac:dyDescent="0.35">
      <c r="A771" s="44">
        <v>0</v>
      </c>
      <c r="C771" s="44" t="s">
        <v>591</v>
      </c>
      <c r="D771" s="44" t="s">
        <v>309</v>
      </c>
      <c r="E771" s="44" t="s">
        <v>310</v>
      </c>
      <c r="F771" s="44">
        <v>23</v>
      </c>
      <c r="G771" s="44" t="s">
        <v>311</v>
      </c>
      <c r="H771" s="44" t="s">
        <v>312</v>
      </c>
      <c r="I771" s="44">
        <v>1300</v>
      </c>
      <c r="J771" s="44" t="s">
        <v>313</v>
      </c>
      <c r="K771" s="45">
        <v>17.625</v>
      </c>
    </row>
    <row r="772" spans="1:11" x14ac:dyDescent="0.35">
      <c r="A772" s="44">
        <v>0</v>
      </c>
      <c r="C772" s="44" t="s">
        <v>591</v>
      </c>
      <c r="D772" s="44" t="s">
        <v>341</v>
      </c>
      <c r="E772" s="44" t="s">
        <v>342</v>
      </c>
      <c r="F772" s="44">
        <v>24</v>
      </c>
      <c r="G772" s="44" t="s">
        <v>343</v>
      </c>
      <c r="H772" s="44" t="s">
        <v>295</v>
      </c>
      <c r="I772" s="44" t="s">
        <v>150</v>
      </c>
      <c r="J772" s="44" t="s">
        <v>344</v>
      </c>
      <c r="K772" s="45">
        <v>500</v>
      </c>
    </row>
    <row r="773" spans="1:11" x14ac:dyDescent="0.35">
      <c r="A773" s="44">
        <v>0</v>
      </c>
      <c r="C773" s="44" t="s">
        <v>591</v>
      </c>
      <c r="D773" s="44" t="s">
        <v>353</v>
      </c>
      <c r="E773" s="44" t="s">
        <v>354</v>
      </c>
      <c r="F773" s="44">
        <v>61</v>
      </c>
      <c r="G773" s="44" t="s">
        <v>355</v>
      </c>
      <c r="H773" s="44" t="s">
        <v>31</v>
      </c>
      <c r="I773" s="44">
        <v>2400</v>
      </c>
      <c r="J773" s="44" t="s">
        <v>356</v>
      </c>
      <c r="K773" s="45">
        <v>5000</v>
      </c>
    </row>
    <row r="774" spans="1:11" x14ac:dyDescent="0.35">
      <c r="A774" s="44">
        <v>0</v>
      </c>
      <c r="C774" s="44" t="s">
        <v>591</v>
      </c>
      <c r="D774" s="44" t="s">
        <v>361</v>
      </c>
      <c r="E774" s="44" t="s">
        <v>362</v>
      </c>
      <c r="F774" s="44">
        <v>25</v>
      </c>
      <c r="G774" s="44" t="s">
        <v>363</v>
      </c>
      <c r="H774" s="44" t="s">
        <v>31</v>
      </c>
      <c r="I774" s="44" t="s">
        <v>150</v>
      </c>
      <c r="J774" s="44" t="s">
        <v>352</v>
      </c>
      <c r="K774" s="45">
        <v>5000</v>
      </c>
    </row>
    <row r="775" spans="1:11" x14ac:dyDescent="0.35">
      <c r="A775" s="44">
        <v>481</v>
      </c>
      <c r="C775" s="44" t="s">
        <v>592</v>
      </c>
      <c r="D775" s="44" t="s">
        <v>147</v>
      </c>
      <c r="E775" s="44" t="s">
        <v>148</v>
      </c>
      <c r="F775" s="44">
        <v>6</v>
      </c>
      <c r="G775" s="44" t="s">
        <v>149</v>
      </c>
      <c r="H775" s="44">
        <v>1700</v>
      </c>
      <c r="I775" s="44" t="s">
        <v>150</v>
      </c>
      <c r="J775" s="44" t="s">
        <v>151</v>
      </c>
      <c r="K775" s="45">
        <v>73289.039999999979</v>
      </c>
    </row>
    <row r="776" spans="1:11" x14ac:dyDescent="0.35">
      <c r="A776" s="44">
        <v>481</v>
      </c>
      <c r="C776" s="44" t="s">
        <v>592</v>
      </c>
      <c r="D776" s="44" t="s">
        <v>152</v>
      </c>
      <c r="E776" s="44" t="s">
        <v>150</v>
      </c>
      <c r="F776" s="44">
        <v>6</v>
      </c>
      <c r="G776" s="44" t="s">
        <v>153</v>
      </c>
      <c r="H776" s="44">
        <v>1700</v>
      </c>
      <c r="I776" s="44">
        <v>1600</v>
      </c>
      <c r="J776" s="44" t="s">
        <v>154</v>
      </c>
      <c r="K776" s="45">
        <v>9437.2127999999993</v>
      </c>
    </row>
    <row r="777" spans="1:11" x14ac:dyDescent="0.35">
      <c r="A777" s="44">
        <v>481</v>
      </c>
      <c r="C777" s="44" t="s">
        <v>592</v>
      </c>
      <c r="D777" s="44" t="s">
        <v>155</v>
      </c>
      <c r="E777" s="44" t="s">
        <v>156</v>
      </c>
      <c r="F777" s="44">
        <v>6</v>
      </c>
      <c r="G777" s="44" t="s">
        <v>157</v>
      </c>
      <c r="H777" s="44">
        <v>1700</v>
      </c>
      <c r="I777" s="44">
        <v>1900</v>
      </c>
      <c r="J777" s="44" t="s">
        <v>158</v>
      </c>
      <c r="K777" s="45">
        <v>90000</v>
      </c>
    </row>
    <row r="778" spans="1:11" x14ac:dyDescent="0.35">
      <c r="A778" s="44">
        <v>481</v>
      </c>
      <c r="C778" s="44" t="s">
        <v>592</v>
      </c>
      <c r="D778" s="44" t="s">
        <v>159</v>
      </c>
      <c r="E778" s="44" t="s">
        <v>160</v>
      </c>
      <c r="F778" s="44">
        <v>14</v>
      </c>
      <c r="G778" s="44" t="s">
        <v>161</v>
      </c>
      <c r="H778" s="44">
        <v>5710</v>
      </c>
      <c r="I778" s="44" t="s">
        <v>150</v>
      </c>
      <c r="J778" s="44" t="s">
        <v>162</v>
      </c>
      <c r="K778" s="45">
        <v>5579375</v>
      </c>
    </row>
    <row r="779" spans="1:11" x14ac:dyDescent="0.35">
      <c r="A779" s="44">
        <v>481</v>
      </c>
      <c r="C779" s="44" t="s">
        <v>592</v>
      </c>
      <c r="D779" s="44" t="s">
        <v>163</v>
      </c>
      <c r="E779" s="44" t="s">
        <v>164</v>
      </c>
      <c r="F779" s="44">
        <v>9</v>
      </c>
      <c r="G779" s="44" t="s">
        <v>165</v>
      </c>
      <c r="H779" s="44">
        <v>4954</v>
      </c>
      <c r="I779" s="44" t="s">
        <v>150</v>
      </c>
      <c r="J779" s="44" t="s">
        <v>166</v>
      </c>
      <c r="K779" s="45">
        <v>632344</v>
      </c>
    </row>
    <row r="780" spans="1:11" x14ac:dyDescent="0.35">
      <c r="A780" s="44">
        <v>481</v>
      </c>
      <c r="C780" s="44" t="s">
        <v>592</v>
      </c>
      <c r="D780" s="44" t="s">
        <v>167</v>
      </c>
      <c r="E780" s="44" t="s">
        <v>168</v>
      </c>
      <c r="F780" s="44">
        <v>8</v>
      </c>
      <c r="G780" s="44" t="s">
        <v>169</v>
      </c>
      <c r="H780" s="44">
        <v>3954</v>
      </c>
      <c r="I780" s="44" t="s">
        <v>150</v>
      </c>
      <c r="J780" s="44" t="s">
        <v>170</v>
      </c>
      <c r="K780" s="45">
        <v>82176.240000000034</v>
      </c>
    </row>
    <row r="781" spans="1:11" x14ac:dyDescent="0.35">
      <c r="A781" s="44">
        <v>481</v>
      </c>
      <c r="C781" s="44" t="s">
        <v>592</v>
      </c>
      <c r="D781" s="44" t="s">
        <v>171</v>
      </c>
      <c r="E781" s="44" t="s">
        <v>172</v>
      </c>
      <c r="F781" s="44">
        <v>9</v>
      </c>
      <c r="G781" s="44" t="s">
        <v>173</v>
      </c>
      <c r="H781" s="44">
        <v>4954</v>
      </c>
      <c r="I781" s="44" t="s">
        <v>150</v>
      </c>
      <c r="J781" s="44" t="s">
        <v>166</v>
      </c>
      <c r="K781" s="45">
        <v>162268</v>
      </c>
    </row>
    <row r="782" spans="1:11" x14ac:dyDescent="0.35">
      <c r="A782" s="44">
        <v>481</v>
      </c>
      <c r="C782" s="44" t="s">
        <v>592</v>
      </c>
      <c r="D782" s="44" t="s">
        <v>174</v>
      </c>
      <c r="E782" s="44" t="s">
        <v>25</v>
      </c>
      <c r="F782" s="44">
        <v>9</v>
      </c>
      <c r="G782" s="44" t="s">
        <v>175</v>
      </c>
      <c r="H782" s="44">
        <v>4954</v>
      </c>
      <c r="I782" s="44">
        <v>2200</v>
      </c>
      <c r="J782" s="44" t="s">
        <v>176</v>
      </c>
      <c r="K782" s="45">
        <v>19274</v>
      </c>
    </row>
    <row r="783" spans="1:11" x14ac:dyDescent="0.35">
      <c r="A783" s="44">
        <v>481</v>
      </c>
      <c r="C783" s="44" t="s">
        <v>592</v>
      </c>
      <c r="D783" s="44" t="s">
        <v>177</v>
      </c>
      <c r="E783" s="44" t="s">
        <v>178</v>
      </c>
      <c r="F783" s="44">
        <v>9</v>
      </c>
      <c r="G783" s="44" t="s">
        <v>179</v>
      </c>
      <c r="H783" s="44">
        <v>4954</v>
      </c>
      <c r="I783" s="44" t="s">
        <v>150</v>
      </c>
      <c r="J783" s="44" t="s">
        <v>166</v>
      </c>
      <c r="K783" s="45">
        <v>8921</v>
      </c>
    </row>
    <row r="784" spans="1:11" x14ac:dyDescent="0.35">
      <c r="A784" s="44">
        <v>481</v>
      </c>
      <c r="C784" s="44" t="s">
        <v>592</v>
      </c>
      <c r="D784" s="44" t="s">
        <v>180</v>
      </c>
      <c r="E784" s="44" t="s">
        <v>181</v>
      </c>
      <c r="F784" s="44">
        <v>9</v>
      </c>
      <c r="G784" s="44" t="s">
        <v>182</v>
      </c>
      <c r="H784" s="44">
        <v>4954</v>
      </c>
      <c r="I784" s="44" t="s">
        <v>150</v>
      </c>
      <c r="J784" s="44" t="s">
        <v>166</v>
      </c>
      <c r="K784" s="45">
        <v>11588</v>
      </c>
    </row>
    <row r="785" spans="1:11" x14ac:dyDescent="0.35">
      <c r="A785" s="44">
        <v>481</v>
      </c>
      <c r="C785" s="44" t="s">
        <v>592</v>
      </c>
      <c r="D785" s="44" t="s">
        <v>183</v>
      </c>
      <c r="E785" s="44" t="s">
        <v>184</v>
      </c>
      <c r="F785" s="44">
        <v>8</v>
      </c>
      <c r="G785" s="44" t="s">
        <v>185</v>
      </c>
      <c r="H785" s="44">
        <v>3954</v>
      </c>
      <c r="I785" s="44" t="s">
        <v>137</v>
      </c>
      <c r="J785" s="44" t="s">
        <v>136</v>
      </c>
      <c r="K785" s="45">
        <v>6996.2819999999992</v>
      </c>
    </row>
    <row r="786" spans="1:11" x14ac:dyDescent="0.35">
      <c r="A786" s="44">
        <v>481</v>
      </c>
      <c r="C786" s="44" t="s">
        <v>592</v>
      </c>
      <c r="D786" s="44" t="s">
        <v>186</v>
      </c>
      <c r="E786" s="44" t="s">
        <v>187</v>
      </c>
      <c r="F786" s="44">
        <v>8</v>
      </c>
      <c r="G786" s="44" t="s">
        <v>188</v>
      </c>
      <c r="H786" s="44">
        <v>3954</v>
      </c>
      <c r="I786" s="44" t="s">
        <v>137</v>
      </c>
      <c r="J786" s="44" t="s">
        <v>136</v>
      </c>
      <c r="K786" s="45">
        <v>12718.941000000001</v>
      </c>
    </row>
    <row r="787" spans="1:11" x14ac:dyDescent="0.35">
      <c r="A787" s="44">
        <v>481</v>
      </c>
      <c r="C787" s="44" t="s">
        <v>592</v>
      </c>
      <c r="D787" s="44" t="s">
        <v>511</v>
      </c>
      <c r="E787" s="44" t="s">
        <v>512</v>
      </c>
      <c r="F787" s="44">
        <v>6</v>
      </c>
      <c r="G787" s="44" t="s">
        <v>513</v>
      </c>
      <c r="H787" s="44">
        <v>1900</v>
      </c>
      <c r="I787" s="44">
        <v>1700</v>
      </c>
      <c r="J787" s="44" t="s">
        <v>192</v>
      </c>
      <c r="K787" s="45">
        <v>65640</v>
      </c>
    </row>
    <row r="788" spans="1:11" x14ac:dyDescent="0.35">
      <c r="A788" s="44">
        <v>481</v>
      </c>
      <c r="C788" s="44" t="s">
        <v>592</v>
      </c>
      <c r="D788" s="44" t="s">
        <v>189</v>
      </c>
      <c r="E788" s="44" t="s">
        <v>190</v>
      </c>
      <c r="F788" s="44">
        <v>6</v>
      </c>
      <c r="G788" s="44" t="s">
        <v>191</v>
      </c>
      <c r="H788" s="44">
        <v>1900</v>
      </c>
      <c r="I788" s="44">
        <v>1700</v>
      </c>
      <c r="J788" s="44" t="s">
        <v>192</v>
      </c>
      <c r="K788" s="45">
        <v>266101.00000000006</v>
      </c>
    </row>
    <row r="789" spans="1:11" x14ac:dyDescent="0.35">
      <c r="A789" s="44">
        <v>481</v>
      </c>
      <c r="C789" s="44" t="s">
        <v>592</v>
      </c>
      <c r="D789" s="44" t="s">
        <v>193</v>
      </c>
      <c r="E789" s="44" t="s">
        <v>194</v>
      </c>
      <c r="F789" s="44">
        <v>8</v>
      </c>
      <c r="G789" s="44" t="s">
        <v>195</v>
      </c>
      <c r="H789" s="44">
        <v>3954</v>
      </c>
      <c r="I789" s="44" t="s">
        <v>160</v>
      </c>
      <c r="J789" s="44" t="s">
        <v>196</v>
      </c>
      <c r="K789" s="45">
        <v>6093.5229215999998</v>
      </c>
    </row>
    <row r="790" spans="1:11" x14ac:dyDescent="0.35">
      <c r="A790" s="44">
        <v>481</v>
      </c>
      <c r="C790" s="44" t="s">
        <v>592</v>
      </c>
      <c r="D790" s="44" t="s">
        <v>197</v>
      </c>
      <c r="E790" s="44" t="s">
        <v>198</v>
      </c>
      <c r="F790" s="44">
        <v>9</v>
      </c>
      <c r="G790" s="44" t="s">
        <v>199</v>
      </c>
      <c r="H790" s="44">
        <v>4954</v>
      </c>
      <c r="I790" s="44">
        <v>1600</v>
      </c>
      <c r="J790" s="44" t="s">
        <v>200</v>
      </c>
      <c r="K790" s="45">
        <v>23519.015306927569</v>
      </c>
    </row>
    <row r="791" spans="1:11" x14ac:dyDescent="0.35">
      <c r="A791" s="44">
        <v>481</v>
      </c>
      <c r="C791" s="44" t="s">
        <v>592</v>
      </c>
      <c r="D791" s="44" t="s">
        <v>201</v>
      </c>
      <c r="E791" s="44" t="s">
        <v>202</v>
      </c>
      <c r="F791" s="44">
        <v>6</v>
      </c>
      <c r="G791" s="44" t="s">
        <v>203</v>
      </c>
      <c r="H791" s="44">
        <v>1900</v>
      </c>
      <c r="I791" s="44">
        <v>1600</v>
      </c>
      <c r="J791" s="44" t="s">
        <v>204</v>
      </c>
      <c r="K791" s="45">
        <v>27600</v>
      </c>
    </row>
    <row r="792" spans="1:11" x14ac:dyDescent="0.35">
      <c r="A792" s="44">
        <v>481</v>
      </c>
      <c r="C792" s="44" t="s">
        <v>592</v>
      </c>
      <c r="D792" s="44" t="s">
        <v>205</v>
      </c>
      <c r="E792" s="44" t="s">
        <v>206</v>
      </c>
      <c r="F792" s="44">
        <v>6</v>
      </c>
      <c r="G792" s="44" t="s">
        <v>207</v>
      </c>
      <c r="H792" s="44">
        <v>1954</v>
      </c>
      <c r="I792" s="44" t="s">
        <v>137</v>
      </c>
      <c r="J792" s="44" t="s">
        <v>208</v>
      </c>
      <c r="K792" s="45">
        <v>13335.000000000002</v>
      </c>
    </row>
    <row r="793" spans="1:11" x14ac:dyDescent="0.35">
      <c r="A793" s="44">
        <v>481</v>
      </c>
      <c r="C793" s="44" t="s">
        <v>592</v>
      </c>
      <c r="D793" s="44" t="s">
        <v>593</v>
      </c>
      <c r="E793" s="44" t="s">
        <v>594</v>
      </c>
      <c r="F793" s="44">
        <v>6</v>
      </c>
      <c r="G793" s="44" t="s">
        <v>595</v>
      </c>
      <c r="H793" s="44">
        <v>1954</v>
      </c>
      <c r="I793" s="44" t="s">
        <v>223</v>
      </c>
      <c r="J793" s="44" t="s">
        <v>224</v>
      </c>
      <c r="K793" s="45">
        <v>107220.48000000004</v>
      </c>
    </row>
    <row r="794" spans="1:11" x14ac:dyDescent="0.35">
      <c r="A794" s="44">
        <v>481</v>
      </c>
      <c r="C794" s="44" t="s">
        <v>592</v>
      </c>
      <c r="D794" s="44" t="s">
        <v>209</v>
      </c>
      <c r="E794" s="44" t="s">
        <v>27</v>
      </c>
      <c r="F794" s="44">
        <v>6</v>
      </c>
      <c r="G794" s="44" t="s">
        <v>210</v>
      </c>
      <c r="H794" s="44">
        <v>1954</v>
      </c>
      <c r="I794" s="44" t="s">
        <v>211</v>
      </c>
      <c r="J794" s="44" t="s">
        <v>212</v>
      </c>
      <c r="K794" s="45">
        <v>95292.89999999998</v>
      </c>
    </row>
    <row r="795" spans="1:11" x14ac:dyDescent="0.35">
      <c r="A795" s="44">
        <v>481</v>
      </c>
      <c r="C795" s="44" t="s">
        <v>592</v>
      </c>
      <c r="D795" s="44" t="s">
        <v>213</v>
      </c>
      <c r="E795" s="44" t="s">
        <v>214</v>
      </c>
      <c r="F795" s="44">
        <v>6</v>
      </c>
      <c r="G795" s="44" t="s">
        <v>215</v>
      </c>
      <c r="H795" s="44">
        <v>1954</v>
      </c>
      <c r="I795" s="44" t="s">
        <v>150</v>
      </c>
      <c r="J795" s="44" t="s">
        <v>216</v>
      </c>
      <c r="K795" s="45">
        <v>205315.34999999995</v>
      </c>
    </row>
    <row r="796" spans="1:11" x14ac:dyDescent="0.35">
      <c r="A796" s="44">
        <v>481</v>
      </c>
      <c r="C796" s="44" t="s">
        <v>592</v>
      </c>
      <c r="D796" s="44" t="s">
        <v>217</v>
      </c>
      <c r="E796" s="44" t="s">
        <v>218</v>
      </c>
      <c r="F796" s="44">
        <v>6</v>
      </c>
      <c r="G796" s="44" t="s">
        <v>219</v>
      </c>
      <c r="H796" s="44">
        <v>1954</v>
      </c>
      <c r="I796" s="44" t="s">
        <v>150</v>
      </c>
      <c r="J796" s="44" t="s">
        <v>216</v>
      </c>
      <c r="K796" s="45">
        <v>143937.5</v>
      </c>
    </row>
    <row r="797" spans="1:11" x14ac:dyDescent="0.35">
      <c r="A797" s="44">
        <v>481</v>
      </c>
      <c r="C797" s="44" t="s">
        <v>592</v>
      </c>
      <c r="D797" s="44" t="s">
        <v>220</v>
      </c>
      <c r="E797" s="44" t="s">
        <v>221</v>
      </c>
      <c r="F797" s="44">
        <v>6</v>
      </c>
      <c r="G797" s="44" t="s">
        <v>222</v>
      </c>
      <c r="H797" s="44">
        <v>1954</v>
      </c>
      <c r="I797" s="44" t="s">
        <v>223</v>
      </c>
      <c r="J797" s="44" t="s">
        <v>224</v>
      </c>
      <c r="K797" s="45">
        <v>35824.80000000001</v>
      </c>
    </row>
    <row r="798" spans="1:11" x14ac:dyDescent="0.35">
      <c r="A798" s="44">
        <v>481</v>
      </c>
      <c r="C798" s="44" t="s">
        <v>592</v>
      </c>
      <c r="D798" s="44" t="s">
        <v>225</v>
      </c>
      <c r="E798" s="44" t="s">
        <v>226</v>
      </c>
      <c r="F798" s="44">
        <v>6</v>
      </c>
      <c r="G798" s="44" t="s">
        <v>227</v>
      </c>
      <c r="H798" s="44">
        <v>1954</v>
      </c>
      <c r="I798" s="44" t="s">
        <v>150</v>
      </c>
      <c r="J798" s="44" t="s">
        <v>216</v>
      </c>
      <c r="K798" s="45">
        <v>66184.800000000003</v>
      </c>
    </row>
    <row r="799" spans="1:11" x14ac:dyDescent="0.35">
      <c r="A799" s="44">
        <v>481</v>
      </c>
      <c r="C799" s="44" t="s">
        <v>592</v>
      </c>
      <c r="D799" s="44" t="s">
        <v>596</v>
      </c>
      <c r="E799" s="44" t="s">
        <v>597</v>
      </c>
      <c r="F799" s="44">
        <v>6</v>
      </c>
      <c r="G799" s="44" t="s">
        <v>598</v>
      </c>
      <c r="H799" s="44">
        <v>1954</v>
      </c>
      <c r="I799" s="44" t="s">
        <v>211</v>
      </c>
      <c r="J799" s="44" t="s">
        <v>212</v>
      </c>
      <c r="K799" s="45">
        <v>127986.71999999999</v>
      </c>
    </row>
    <row r="800" spans="1:11" x14ac:dyDescent="0.35">
      <c r="A800" s="44">
        <v>481</v>
      </c>
      <c r="C800" s="44" t="s">
        <v>592</v>
      </c>
      <c r="D800" s="44" t="s">
        <v>228</v>
      </c>
      <c r="E800" s="44" t="s">
        <v>229</v>
      </c>
      <c r="F800" s="44">
        <v>6</v>
      </c>
      <c r="G800" s="44" t="s">
        <v>230</v>
      </c>
      <c r="H800" s="44">
        <v>1954</v>
      </c>
      <c r="I800" s="44" t="s">
        <v>223</v>
      </c>
      <c r="J800" s="44" t="s">
        <v>224</v>
      </c>
      <c r="K800" s="45">
        <v>31567.549999999992</v>
      </c>
    </row>
    <row r="801" spans="1:11" x14ac:dyDescent="0.35">
      <c r="A801" s="44">
        <v>481</v>
      </c>
      <c r="C801" s="44" t="s">
        <v>592</v>
      </c>
      <c r="D801" s="44" t="s">
        <v>231</v>
      </c>
      <c r="E801" s="44" t="s">
        <v>232</v>
      </c>
      <c r="F801" s="44">
        <v>6</v>
      </c>
      <c r="G801" s="44" t="s">
        <v>233</v>
      </c>
      <c r="H801" s="44">
        <v>1954</v>
      </c>
      <c r="I801" s="44" t="s">
        <v>150</v>
      </c>
      <c r="J801" s="44" t="s">
        <v>216</v>
      </c>
      <c r="K801" s="45">
        <v>203955.65999999995</v>
      </c>
    </row>
    <row r="802" spans="1:11" x14ac:dyDescent="0.35">
      <c r="A802" s="44">
        <v>481</v>
      </c>
      <c r="C802" s="44" t="s">
        <v>592</v>
      </c>
      <c r="D802" s="44" t="s">
        <v>234</v>
      </c>
      <c r="E802" s="44" t="s">
        <v>235</v>
      </c>
      <c r="F802" s="44">
        <v>6</v>
      </c>
      <c r="G802" s="44" t="s">
        <v>236</v>
      </c>
      <c r="H802" s="44">
        <v>1954</v>
      </c>
      <c r="I802" s="44" t="s">
        <v>150</v>
      </c>
      <c r="J802" s="44" t="s">
        <v>216</v>
      </c>
      <c r="K802" s="45">
        <v>124870.58</v>
      </c>
    </row>
    <row r="803" spans="1:11" x14ac:dyDescent="0.35">
      <c r="A803" s="44">
        <v>481</v>
      </c>
      <c r="C803" s="44" t="s">
        <v>592</v>
      </c>
      <c r="D803" s="44" t="s">
        <v>237</v>
      </c>
      <c r="E803" s="44" t="s">
        <v>238</v>
      </c>
      <c r="F803" s="44">
        <v>6</v>
      </c>
      <c r="G803" s="44" t="s">
        <v>239</v>
      </c>
      <c r="H803" s="44">
        <v>1954</v>
      </c>
      <c r="I803" s="44" t="s">
        <v>150</v>
      </c>
      <c r="J803" s="44" t="s">
        <v>216</v>
      </c>
      <c r="K803" s="45">
        <v>120078.8</v>
      </c>
    </row>
    <row r="804" spans="1:11" x14ac:dyDescent="0.35">
      <c r="A804" s="44">
        <v>481</v>
      </c>
      <c r="C804" s="44" t="s">
        <v>592</v>
      </c>
      <c r="D804" s="44" t="s">
        <v>240</v>
      </c>
      <c r="E804" s="44" t="s">
        <v>241</v>
      </c>
      <c r="F804" s="44">
        <v>6</v>
      </c>
      <c r="G804" s="44" t="s">
        <v>242</v>
      </c>
      <c r="H804" s="44">
        <v>1954</v>
      </c>
      <c r="I804" s="44" t="s">
        <v>150</v>
      </c>
      <c r="J804" s="44" t="s">
        <v>216</v>
      </c>
      <c r="K804" s="45">
        <v>210074.63999999998</v>
      </c>
    </row>
    <row r="805" spans="1:11" x14ac:dyDescent="0.35">
      <c r="A805" s="44">
        <v>481</v>
      </c>
      <c r="C805" s="44" t="s">
        <v>592</v>
      </c>
      <c r="D805" s="44" t="s">
        <v>243</v>
      </c>
      <c r="E805" s="44" t="s">
        <v>244</v>
      </c>
      <c r="F805" s="44">
        <v>6</v>
      </c>
      <c r="G805" s="44" t="s">
        <v>245</v>
      </c>
      <c r="H805" s="44">
        <v>1970</v>
      </c>
      <c r="I805" s="44" t="s">
        <v>246</v>
      </c>
      <c r="J805" s="44" t="s">
        <v>247</v>
      </c>
      <c r="K805" s="45">
        <v>91460</v>
      </c>
    </row>
    <row r="806" spans="1:11" x14ac:dyDescent="0.35">
      <c r="A806" s="44">
        <v>481</v>
      </c>
      <c r="C806" s="44" t="s">
        <v>592</v>
      </c>
      <c r="D806" s="44" t="s">
        <v>248</v>
      </c>
      <c r="E806" s="44" t="s">
        <v>249</v>
      </c>
      <c r="F806" s="44">
        <v>22</v>
      </c>
      <c r="G806" s="44" t="s">
        <v>250</v>
      </c>
      <c r="H806" s="44" t="s">
        <v>178</v>
      </c>
      <c r="I806" s="44">
        <v>1300</v>
      </c>
      <c r="J806" s="44" t="s">
        <v>251</v>
      </c>
      <c r="K806" s="45">
        <v>3071956.7999999993</v>
      </c>
    </row>
    <row r="807" spans="1:11" x14ac:dyDescent="0.35">
      <c r="A807" s="44">
        <v>481</v>
      </c>
      <c r="C807" s="44" t="s">
        <v>592</v>
      </c>
      <c r="D807" s="44" t="s">
        <v>252</v>
      </c>
      <c r="E807" s="44" t="s">
        <v>253</v>
      </c>
      <c r="F807" s="44">
        <v>58</v>
      </c>
      <c r="G807" s="44" t="s">
        <v>254</v>
      </c>
      <c r="H807" s="44" t="s">
        <v>178</v>
      </c>
      <c r="I807" s="44">
        <v>2400</v>
      </c>
      <c r="J807" s="44" t="s">
        <v>255</v>
      </c>
      <c r="K807" s="45">
        <v>1224900.25</v>
      </c>
    </row>
    <row r="808" spans="1:11" x14ac:dyDescent="0.35">
      <c r="A808" s="44">
        <v>481</v>
      </c>
      <c r="C808" s="44" t="s">
        <v>592</v>
      </c>
      <c r="D808" s="44" t="s">
        <v>256</v>
      </c>
      <c r="E808" s="44" t="s">
        <v>257</v>
      </c>
      <c r="F808" s="44">
        <v>22</v>
      </c>
      <c r="G808" s="44" t="s">
        <v>258</v>
      </c>
      <c r="H808" s="44" t="s">
        <v>190</v>
      </c>
      <c r="I808" s="44" t="s">
        <v>150</v>
      </c>
      <c r="J808" s="44" t="s">
        <v>259</v>
      </c>
      <c r="K808" s="45">
        <v>6000</v>
      </c>
    </row>
    <row r="809" spans="1:11" x14ac:dyDescent="0.35">
      <c r="A809" s="44">
        <v>481</v>
      </c>
      <c r="C809" s="44" t="s">
        <v>592</v>
      </c>
      <c r="D809" s="44" t="s">
        <v>260</v>
      </c>
      <c r="E809" s="44" t="s">
        <v>261</v>
      </c>
      <c r="F809" s="44">
        <v>22</v>
      </c>
      <c r="G809" s="44" t="s">
        <v>262</v>
      </c>
      <c r="H809" s="44" t="s">
        <v>190</v>
      </c>
      <c r="I809" s="44" t="s">
        <v>150</v>
      </c>
      <c r="J809" s="44" t="s">
        <v>259</v>
      </c>
      <c r="K809" s="45">
        <v>8000.0000000000009</v>
      </c>
    </row>
    <row r="810" spans="1:11" x14ac:dyDescent="0.35">
      <c r="A810" s="44">
        <v>481</v>
      </c>
      <c r="C810" s="44" t="s">
        <v>592</v>
      </c>
      <c r="D810" s="44" t="s">
        <v>263</v>
      </c>
      <c r="E810" s="44" t="s">
        <v>264</v>
      </c>
      <c r="F810" s="44">
        <v>22</v>
      </c>
      <c r="G810" s="44" t="s">
        <v>265</v>
      </c>
      <c r="H810" s="44" t="s">
        <v>190</v>
      </c>
      <c r="I810" s="44" t="s">
        <v>150</v>
      </c>
      <c r="J810" s="44" t="s">
        <v>259</v>
      </c>
      <c r="K810" s="45">
        <v>11500</v>
      </c>
    </row>
    <row r="811" spans="1:11" x14ac:dyDescent="0.35">
      <c r="A811" s="44">
        <v>481</v>
      </c>
      <c r="C811" s="44" t="s">
        <v>592</v>
      </c>
      <c r="D811" s="44" t="s">
        <v>599</v>
      </c>
      <c r="E811" s="44" t="s">
        <v>600</v>
      </c>
      <c r="F811" s="44">
        <v>22</v>
      </c>
      <c r="G811" s="44" t="s">
        <v>601</v>
      </c>
      <c r="H811" s="44" t="s">
        <v>190</v>
      </c>
      <c r="I811" s="44">
        <v>1900</v>
      </c>
      <c r="J811" s="44" t="s">
        <v>602</v>
      </c>
      <c r="K811" s="45">
        <v>500.00000000000017</v>
      </c>
    </row>
    <row r="812" spans="1:11" x14ac:dyDescent="0.35">
      <c r="A812" s="44">
        <v>481</v>
      </c>
      <c r="C812" s="44" t="s">
        <v>592</v>
      </c>
      <c r="D812" s="44" t="s">
        <v>266</v>
      </c>
      <c r="E812" s="44" t="s">
        <v>267</v>
      </c>
      <c r="F812" s="44">
        <v>22</v>
      </c>
      <c r="G812" s="44" t="s">
        <v>268</v>
      </c>
      <c r="H812" s="44" t="s">
        <v>190</v>
      </c>
      <c r="I812" s="44" t="s">
        <v>150</v>
      </c>
      <c r="J812" s="44" t="s">
        <v>259</v>
      </c>
      <c r="K812" s="45">
        <v>58500</v>
      </c>
    </row>
    <row r="813" spans="1:11" x14ac:dyDescent="0.35">
      <c r="A813" s="44">
        <v>481</v>
      </c>
      <c r="C813" s="44" t="s">
        <v>592</v>
      </c>
      <c r="D813" s="44" t="s">
        <v>269</v>
      </c>
      <c r="E813" s="44" t="s">
        <v>270</v>
      </c>
      <c r="F813" s="44">
        <v>22</v>
      </c>
      <c r="G813" s="44" t="s">
        <v>271</v>
      </c>
      <c r="H813" s="44" t="s">
        <v>190</v>
      </c>
      <c r="I813" s="44">
        <v>1800</v>
      </c>
      <c r="J813" s="44" t="s">
        <v>272</v>
      </c>
      <c r="K813" s="45">
        <v>49999.999999999978</v>
      </c>
    </row>
    <row r="814" spans="1:11" x14ac:dyDescent="0.35">
      <c r="A814" s="44">
        <v>481</v>
      </c>
      <c r="C814" s="44" t="s">
        <v>592</v>
      </c>
      <c r="D814" s="44" t="s">
        <v>276</v>
      </c>
      <c r="E814" s="44" t="s">
        <v>277</v>
      </c>
      <c r="F814" s="44">
        <v>22</v>
      </c>
      <c r="G814" s="44" t="s">
        <v>278</v>
      </c>
      <c r="H814" s="44" t="s">
        <v>190</v>
      </c>
      <c r="I814" s="44" t="s">
        <v>172</v>
      </c>
      <c r="J814" s="44" t="s">
        <v>279</v>
      </c>
      <c r="K814" s="45">
        <v>2500</v>
      </c>
    </row>
    <row r="815" spans="1:11" x14ac:dyDescent="0.35">
      <c r="A815" s="44">
        <v>481</v>
      </c>
      <c r="C815" s="44" t="s">
        <v>592</v>
      </c>
      <c r="D815" s="44" t="s">
        <v>280</v>
      </c>
      <c r="E815" s="44" t="s">
        <v>281</v>
      </c>
      <c r="F815" s="44">
        <v>22</v>
      </c>
      <c r="G815" s="44" t="s">
        <v>282</v>
      </c>
      <c r="H815" s="44" t="s">
        <v>190</v>
      </c>
      <c r="I815" s="44" t="s">
        <v>150</v>
      </c>
      <c r="J815" s="44" t="s">
        <v>259</v>
      </c>
      <c r="K815" s="45">
        <v>16000</v>
      </c>
    </row>
    <row r="816" spans="1:11" x14ac:dyDescent="0.35">
      <c r="A816" s="44">
        <v>481</v>
      </c>
      <c r="C816" s="44" t="s">
        <v>592</v>
      </c>
      <c r="D816" s="44" t="s">
        <v>283</v>
      </c>
      <c r="E816" s="44" t="s">
        <v>284</v>
      </c>
      <c r="F816" s="44">
        <v>22</v>
      </c>
      <c r="G816" s="44" t="s">
        <v>285</v>
      </c>
      <c r="H816" s="44" t="s">
        <v>190</v>
      </c>
      <c r="I816" s="44" t="s">
        <v>150</v>
      </c>
      <c r="J816" s="44" t="s">
        <v>259</v>
      </c>
      <c r="K816" s="45">
        <v>10000</v>
      </c>
    </row>
    <row r="817" spans="1:11" x14ac:dyDescent="0.35">
      <c r="A817" s="44">
        <v>481</v>
      </c>
      <c r="C817" s="44" t="s">
        <v>592</v>
      </c>
      <c r="D817" s="44" t="s">
        <v>286</v>
      </c>
      <c r="E817" s="44" t="s">
        <v>137</v>
      </c>
      <c r="F817" s="44">
        <v>22</v>
      </c>
      <c r="G817" s="44" t="s">
        <v>287</v>
      </c>
      <c r="H817" s="44" t="s">
        <v>190</v>
      </c>
      <c r="I817" s="44">
        <v>1600</v>
      </c>
      <c r="J817" s="44" t="s">
        <v>288</v>
      </c>
      <c r="K817" s="45">
        <v>1000.0000000000001</v>
      </c>
    </row>
    <row r="818" spans="1:11" x14ac:dyDescent="0.35">
      <c r="A818" s="44">
        <v>481</v>
      </c>
      <c r="C818" s="44" t="s">
        <v>592</v>
      </c>
      <c r="D818" s="44" t="s">
        <v>289</v>
      </c>
      <c r="E818" s="44" t="s">
        <v>290</v>
      </c>
      <c r="F818" s="44">
        <v>23</v>
      </c>
      <c r="G818" s="44" t="s">
        <v>291</v>
      </c>
      <c r="H818" s="44" t="s">
        <v>292</v>
      </c>
      <c r="I818" s="44">
        <v>1300</v>
      </c>
      <c r="J818" s="44" t="s">
        <v>293</v>
      </c>
      <c r="K818" s="45">
        <v>273163.13710000005</v>
      </c>
    </row>
    <row r="819" spans="1:11" x14ac:dyDescent="0.35">
      <c r="A819" s="44">
        <v>481</v>
      </c>
      <c r="C819" s="44" t="s">
        <v>592</v>
      </c>
      <c r="D819" s="44" t="s">
        <v>294</v>
      </c>
      <c r="E819" s="44" t="s">
        <v>295</v>
      </c>
      <c r="F819" s="44">
        <v>23</v>
      </c>
      <c r="G819" s="44" t="s">
        <v>296</v>
      </c>
      <c r="H819" s="44" t="s">
        <v>297</v>
      </c>
      <c r="I819" s="44">
        <v>1300</v>
      </c>
      <c r="J819" s="44" t="s">
        <v>298</v>
      </c>
      <c r="K819" s="45">
        <v>63884.927225000021</v>
      </c>
    </row>
    <row r="820" spans="1:11" x14ac:dyDescent="0.35">
      <c r="A820" s="44">
        <v>481</v>
      </c>
      <c r="C820" s="44" t="s">
        <v>592</v>
      </c>
      <c r="D820" s="44" t="s">
        <v>299</v>
      </c>
      <c r="E820" s="44" t="s">
        <v>300</v>
      </c>
      <c r="F820" s="44">
        <v>23</v>
      </c>
      <c r="G820" s="44" t="s">
        <v>301</v>
      </c>
      <c r="H820" s="44" t="s">
        <v>302</v>
      </c>
      <c r="I820" s="44">
        <v>1300</v>
      </c>
      <c r="J820" s="44" t="s">
        <v>303</v>
      </c>
      <c r="K820" s="45">
        <v>12914.125807500002</v>
      </c>
    </row>
    <row r="821" spans="1:11" x14ac:dyDescent="0.35">
      <c r="A821" s="44">
        <v>481</v>
      </c>
      <c r="C821" s="44" t="s">
        <v>592</v>
      </c>
      <c r="D821" s="44" t="s">
        <v>304</v>
      </c>
      <c r="E821" s="44" t="s">
        <v>305</v>
      </c>
      <c r="F821" s="44">
        <v>23</v>
      </c>
      <c r="G821" s="44" t="s">
        <v>306</v>
      </c>
      <c r="H821" s="44" t="s">
        <v>307</v>
      </c>
      <c r="I821" s="44">
        <v>1300</v>
      </c>
      <c r="J821" s="44" t="s">
        <v>308</v>
      </c>
      <c r="K821" s="45">
        <v>3204</v>
      </c>
    </row>
    <row r="822" spans="1:11" x14ac:dyDescent="0.35">
      <c r="A822" s="44">
        <v>481</v>
      </c>
      <c r="C822" s="44" t="s">
        <v>592</v>
      </c>
      <c r="D822" s="44" t="s">
        <v>309</v>
      </c>
      <c r="E822" s="44" t="s">
        <v>310</v>
      </c>
      <c r="F822" s="44">
        <v>23</v>
      </c>
      <c r="G822" s="44" t="s">
        <v>311</v>
      </c>
      <c r="H822" s="44" t="s">
        <v>312</v>
      </c>
      <c r="I822" s="44">
        <v>1300</v>
      </c>
      <c r="J822" s="44" t="s">
        <v>313</v>
      </c>
      <c r="K822" s="45">
        <v>15518.308601249995</v>
      </c>
    </row>
    <row r="823" spans="1:11" x14ac:dyDescent="0.35">
      <c r="A823" s="44">
        <v>481</v>
      </c>
      <c r="C823" s="44" t="s">
        <v>592</v>
      </c>
      <c r="D823" s="44" t="s">
        <v>314</v>
      </c>
      <c r="E823" s="44" t="s">
        <v>315</v>
      </c>
      <c r="F823" s="44">
        <v>23</v>
      </c>
      <c r="G823" s="44" t="s">
        <v>316</v>
      </c>
      <c r="H823" s="44" t="s">
        <v>27</v>
      </c>
      <c r="I823" s="44">
        <v>1300</v>
      </c>
      <c r="J823" s="44" t="s">
        <v>317</v>
      </c>
      <c r="K823" s="45">
        <v>214842.85250000001</v>
      </c>
    </row>
    <row r="824" spans="1:11" x14ac:dyDescent="0.35">
      <c r="A824" s="44">
        <v>481</v>
      </c>
      <c r="C824" s="44" t="s">
        <v>592</v>
      </c>
      <c r="D824" s="44" t="s">
        <v>318</v>
      </c>
      <c r="E824" s="44" t="s">
        <v>319</v>
      </c>
      <c r="F824" s="44">
        <v>23</v>
      </c>
      <c r="G824" s="44" t="s">
        <v>320</v>
      </c>
      <c r="H824" s="44" t="s">
        <v>321</v>
      </c>
      <c r="I824" s="44">
        <v>1300</v>
      </c>
      <c r="J824" s="44" t="s">
        <v>322</v>
      </c>
      <c r="K824" s="45">
        <v>477367.87195050018</v>
      </c>
    </row>
    <row r="825" spans="1:11" x14ac:dyDescent="0.35">
      <c r="A825" s="44">
        <v>481</v>
      </c>
      <c r="C825" s="44" t="s">
        <v>592</v>
      </c>
      <c r="D825" s="44" t="s">
        <v>323</v>
      </c>
      <c r="E825" s="44" t="s">
        <v>324</v>
      </c>
      <c r="F825" s="44">
        <v>23</v>
      </c>
      <c r="G825" s="44" t="s">
        <v>325</v>
      </c>
      <c r="H825" s="44" t="s">
        <v>326</v>
      </c>
      <c r="I825" s="44">
        <v>1300</v>
      </c>
      <c r="J825" s="44" t="s">
        <v>327</v>
      </c>
      <c r="K825" s="45">
        <v>37780.499999999993</v>
      </c>
    </row>
    <row r="826" spans="1:11" x14ac:dyDescent="0.35">
      <c r="A826" s="44">
        <v>481</v>
      </c>
      <c r="C826" s="44" t="s">
        <v>592</v>
      </c>
      <c r="D826" s="44" t="s">
        <v>328</v>
      </c>
      <c r="E826" s="44" t="s">
        <v>329</v>
      </c>
      <c r="F826" s="44">
        <v>43</v>
      </c>
      <c r="G826" s="44" t="s">
        <v>330</v>
      </c>
      <c r="H826" s="44" t="s">
        <v>31</v>
      </c>
      <c r="I826" s="44">
        <v>2200</v>
      </c>
      <c r="J826" s="44" t="s">
        <v>331</v>
      </c>
      <c r="K826" s="45">
        <v>5000.0000000000027</v>
      </c>
    </row>
    <row r="827" spans="1:11" x14ac:dyDescent="0.35">
      <c r="A827" s="44">
        <v>481</v>
      </c>
      <c r="C827" s="44" t="s">
        <v>592</v>
      </c>
      <c r="D827" s="44" t="s">
        <v>332</v>
      </c>
      <c r="E827" s="44" t="s">
        <v>333</v>
      </c>
      <c r="F827" s="44">
        <v>43</v>
      </c>
      <c r="G827" s="44" t="s">
        <v>334</v>
      </c>
      <c r="H827" s="44" t="s">
        <v>31</v>
      </c>
      <c r="I827" s="44">
        <v>2200</v>
      </c>
      <c r="J827" s="44" t="s">
        <v>331</v>
      </c>
      <c r="K827" s="45">
        <v>6200</v>
      </c>
    </row>
    <row r="828" spans="1:11" x14ac:dyDescent="0.35">
      <c r="A828" s="44">
        <v>481</v>
      </c>
      <c r="C828" s="44" t="s">
        <v>592</v>
      </c>
      <c r="D828" s="44" t="s">
        <v>335</v>
      </c>
      <c r="E828" s="44" t="s">
        <v>336</v>
      </c>
      <c r="F828" s="44">
        <v>43</v>
      </c>
      <c r="G828" s="44" t="s">
        <v>337</v>
      </c>
      <c r="H828" s="44" t="s">
        <v>31</v>
      </c>
      <c r="I828" s="44">
        <v>2200</v>
      </c>
      <c r="J828" s="44" t="s">
        <v>331</v>
      </c>
      <c r="K828" s="45">
        <v>6499.9999999999991</v>
      </c>
    </row>
    <row r="829" spans="1:11" x14ac:dyDescent="0.35">
      <c r="A829" s="44">
        <v>481</v>
      </c>
      <c r="C829" s="44" t="s">
        <v>592</v>
      </c>
      <c r="D829" s="44" t="s">
        <v>338</v>
      </c>
      <c r="E829" s="44" t="s">
        <v>339</v>
      </c>
      <c r="F829" s="44">
        <v>43</v>
      </c>
      <c r="G829" s="44" t="s">
        <v>340</v>
      </c>
      <c r="H829" s="44" t="s">
        <v>31</v>
      </c>
      <c r="I829" s="44">
        <v>2200</v>
      </c>
      <c r="J829" s="44" t="s">
        <v>331</v>
      </c>
      <c r="K829" s="45">
        <v>2600</v>
      </c>
    </row>
    <row r="830" spans="1:11" x14ac:dyDescent="0.35">
      <c r="A830" s="44">
        <v>481</v>
      </c>
      <c r="C830" s="44" t="s">
        <v>592</v>
      </c>
      <c r="D830" s="44" t="s">
        <v>341</v>
      </c>
      <c r="E830" s="44" t="s">
        <v>342</v>
      </c>
      <c r="F830" s="44">
        <v>24</v>
      </c>
      <c r="G830" s="44" t="s">
        <v>343</v>
      </c>
      <c r="H830" s="44" t="s">
        <v>295</v>
      </c>
      <c r="I830" s="44" t="s">
        <v>150</v>
      </c>
      <c r="J830" s="44" t="s">
        <v>344</v>
      </c>
      <c r="K830" s="45">
        <v>2500.0000000000014</v>
      </c>
    </row>
    <row r="831" spans="1:11" x14ac:dyDescent="0.35">
      <c r="A831" s="44">
        <v>481</v>
      </c>
      <c r="C831" s="44" t="s">
        <v>592</v>
      </c>
      <c r="D831" s="44" t="s">
        <v>345</v>
      </c>
      <c r="E831" s="44" t="s">
        <v>346</v>
      </c>
      <c r="F831" s="44">
        <v>24</v>
      </c>
      <c r="G831" s="44" t="s">
        <v>347</v>
      </c>
      <c r="H831" s="44" t="s">
        <v>305</v>
      </c>
      <c r="I831" s="44" t="s">
        <v>150</v>
      </c>
      <c r="J831" s="44" t="s">
        <v>348</v>
      </c>
      <c r="K831" s="45">
        <v>10000.000000000005</v>
      </c>
    </row>
    <row r="832" spans="1:11" x14ac:dyDescent="0.35">
      <c r="A832" s="44">
        <v>481</v>
      </c>
      <c r="C832" s="44" t="s">
        <v>592</v>
      </c>
      <c r="D832" s="44" t="s">
        <v>349</v>
      </c>
      <c r="E832" s="44" t="s">
        <v>350</v>
      </c>
      <c r="F832" s="44">
        <v>25</v>
      </c>
      <c r="G832" s="44" t="s">
        <v>351</v>
      </c>
      <c r="H832" s="44" t="s">
        <v>31</v>
      </c>
      <c r="I832" s="44" t="s">
        <v>150</v>
      </c>
      <c r="J832" s="44" t="s">
        <v>352</v>
      </c>
      <c r="K832" s="45">
        <v>7500</v>
      </c>
    </row>
    <row r="833" spans="1:11" x14ac:dyDescent="0.35">
      <c r="A833" s="44">
        <v>481</v>
      </c>
      <c r="C833" s="44" t="s">
        <v>592</v>
      </c>
      <c r="D833" s="44" t="s">
        <v>353</v>
      </c>
      <c r="E833" s="44" t="s">
        <v>354</v>
      </c>
      <c r="F833" s="44">
        <v>61</v>
      </c>
      <c r="G833" s="44" t="s">
        <v>355</v>
      </c>
      <c r="H833" s="44" t="s">
        <v>31</v>
      </c>
      <c r="I833" s="44">
        <v>2400</v>
      </c>
      <c r="J833" s="44" t="s">
        <v>356</v>
      </c>
      <c r="K833" s="45">
        <v>9500</v>
      </c>
    </row>
    <row r="834" spans="1:11" x14ac:dyDescent="0.35">
      <c r="A834" s="44">
        <v>481</v>
      </c>
      <c r="C834" s="44" t="s">
        <v>592</v>
      </c>
      <c r="D834" s="44" t="s">
        <v>361</v>
      </c>
      <c r="E834" s="44" t="s">
        <v>362</v>
      </c>
      <c r="F834" s="44">
        <v>25</v>
      </c>
      <c r="G834" s="44" t="s">
        <v>363</v>
      </c>
      <c r="H834" s="44" t="s">
        <v>31</v>
      </c>
      <c r="I834" s="44" t="s">
        <v>150</v>
      </c>
      <c r="J834" s="44" t="s">
        <v>352</v>
      </c>
      <c r="K834" s="45">
        <v>9823</v>
      </c>
    </row>
    <row r="835" spans="1:11" x14ac:dyDescent="0.35">
      <c r="A835" s="44">
        <v>481</v>
      </c>
      <c r="C835" s="44" t="s">
        <v>592</v>
      </c>
      <c r="D835" s="44" t="s">
        <v>364</v>
      </c>
      <c r="E835" s="44" t="s">
        <v>365</v>
      </c>
      <c r="F835" s="44">
        <v>25</v>
      </c>
      <c r="G835" s="44" t="s">
        <v>366</v>
      </c>
      <c r="H835" s="44" t="s">
        <v>31</v>
      </c>
      <c r="I835" s="44" t="s">
        <v>150</v>
      </c>
      <c r="J835" s="44" t="s">
        <v>352</v>
      </c>
      <c r="K835" s="45">
        <v>3100</v>
      </c>
    </row>
    <row r="836" spans="1:11" x14ac:dyDescent="0.35">
      <c r="A836" s="44">
        <v>481</v>
      </c>
      <c r="C836" s="44" t="s">
        <v>592</v>
      </c>
      <c r="D836" s="44" t="s">
        <v>367</v>
      </c>
      <c r="E836" s="44" t="s">
        <v>368</v>
      </c>
      <c r="F836" s="44">
        <v>25</v>
      </c>
      <c r="G836" s="44" t="s">
        <v>369</v>
      </c>
      <c r="H836" s="44" t="s">
        <v>31</v>
      </c>
      <c r="I836" s="44">
        <v>1900</v>
      </c>
      <c r="J836" s="44" t="s">
        <v>360</v>
      </c>
      <c r="K836" s="45">
        <v>7560</v>
      </c>
    </row>
    <row r="837" spans="1:11" x14ac:dyDescent="0.35">
      <c r="A837" s="44">
        <v>481</v>
      </c>
      <c r="C837" s="44" t="s">
        <v>592</v>
      </c>
      <c r="D837" s="44" t="s">
        <v>370</v>
      </c>
      <c r="E837" s="44" t="s">
        <v>371</v>
      </c>
      <c r="F837" s="44">
        <v>25</v>
      </c>
      <c r="G837" s="44" t="s">
        <v>372</v>
      </c>
      <c r="H837" s="44" t="s">
        <v>31</v>
      </c>
      <c r="I837" s="44" t="s">
        <v>150</v>
      </c>
      <c r="J837" s="44" t="s">
        <v>352</v>
      </c>
      <c r="K837" s="45">
        <v>20600</v>
      </c>
    </row>
    <row r="838" spans="1:11" x14ac:dyDescent="0.35">
      <c r="A838" s="44">
        <v>481</v>
      </c>
      <c r="C838" s="44" t="s">
        <v>592</v>
      </c>
      <c r="D838" s="44" t="s">
        <v>373</v>
      </c>
      <c r="E838" s="44" t="s">
        <v>374</v>
      </c>
      <c r="F838" s="44">
        <v>25</v>
      </c>
      <c r="G838" s="44" t="s">
        <v>375</v>
      </c>
      <c r="H838" s="44" t="s">
        <v>31</v>
      </c>
      <c r="I838" s="44" t="s">
        <v>27</v>
      </c>
      <c r="J838" s="44" t="s">
        <v>376</v>
      </c>
      <c r="K838" s="45">
        <v>13499.999999998998</v>
      </c>
    </row>
    <row r="839" spans="1:11" x14ac:dyDescent="0.35">
      <c r="A839" s="44">
        <v>481</v>
      </c>
      <c r="C839" s="44" t="s">
        <v>592</v>
      </c>
      <c r="D839" s="44" t="s">
        <v>377</v>
      </c>
      <c r="E839" s="44" t="s">
        <v>378</v>
      </c>
      <c r="F839" s="44">
        <v>25</v>
      </c>
      <c r="G839" s="44" t="s">
        <v>135</v>
      </c>
      <c r="H839" s="44" t="s">
        <v>31</v>
      </c>
      <c r="I839" s="44" t="s">
        <v>137</v>
      </c>
      <c r="J839" s="44" t="s">
        <v>379</v>
      </c>
      <c r="K839" s="45">
        <v>1350</v>
      </c>
    </row>
    <row r="840" spans="1:11" x14ac:dyDescent="0.35">
      <c r="A840" s="44">
        <v>481</v>
      </c>
      <c r="C840" s="44" t="s">
        <v>592</v>
      </c>
      <c r="D840" s="44" t="s">
        <v>556</v>
      </c>
      <c r="E840" s="44" t="s">
        <v>557</v>
      </c>
      <c r="F840" s="44">
        <v>25</v>
      </c>
      <c r="G840" s="44" t="s">
        <v>558</v>
      </c>
      <c r="H840" s="44" t="s">
        <v>31</v>
      </c>
      <c r="I840" s="44" t="s">
        <v>31</v>
      </c>
      <c r="J840" s="44" t="s">
        <v>559</v>
      </c>
      <c r="K840" s="45">
        <v>1500.0000000039997</v>
      </c>
    </row>
    <row r="841" spans="1:11" x14ac:dyDescent="0.35">
      <c r="A841" s="44">
        <v>481</v>
      </c>
      <c r="C841" s="44" t="s">
        <v>592</v>
      </c>
      <c r="D841" s="44" t="s">
        <v>380</v>
      </c>
      <c r="E841" s="44" t="s">
        <v>381</v>
      </c>
      <c r="F841" s="44">
        <v>25</v>
      </c>
      <c r="G841" s="44" t="s">
        <v>382</v>
      </c>
      <c r="H841" s="44" t="s">
        <v>31</v>
      </c>
      <c r="I841" s="44">
        <v>1100</v>
      </c>
      <c r="J841" s="44" t="s">
        <v>383</v>
      </c>
      <c r="K841" s="45">
        <v>2220</v>
      </c>
    </row>
    <row r="842" spans="1:11" x14ac:dyDescent="0.35">
      <c r="A842" s="44">
        <v>481</v>
      </c>
      <c r="C842" s="44" t="s">
        <v>592</v>
      </c>
      <c r="D842" s="44" t="s">
        <v>384</v>
      </c>
      <c r="E842" s="44" t="s">
        <v>385</v>
      </c>
      <c r="F842" s="44">
        <v>25</v>
      </c>
      <c r="G842" s="44" t="s">
        <v>386</v>
      </c>
      <c r="H842" s="44" t="s">
        <v>31</v>
      </c>
      <c r="I842" s="44">
        <v>1300</v>
      </c>
      <c r="J842" s="44" t="s">
        <v>387</v>
      </c>
      <c r="K842" s="45">
        <v>28250</v>
      </c>
    </row>
    <row r="843" spans="1:11" x14ac:dyDescent="0.35">
      <c r="A843" s="44">
        <v>481</v>
      </c>
      <c r="C843" s="44" t="s">
        <v>592</v>
      </c>
      <c r="D843" s="44" t="s">
        <v>388</v>
      </c>
      <c r="E843" s="44" t="s">
        <v>389</v>
      </c>
      <c r="F843" s="44">
        <v>25</v>
      </c>
      <c r="G843" s="44" t="s">
        <v>390</v>
      </c>
      <c r="H843" s="44" t="s">
        <v>31</v>
      </c>
      <c r="I843" s="44">
        <v>1300</v>
      </c>
      <c r="J843" s="44" t="s">
        <v>387</v>
      </c>
      <c r="K843" s="45">
        <v>15150</v>
      </c>
    </row>
    <row r="844" spans="1:11" x14ac:dyDescent="0.35">
      <c r="A844" s="44">
        <v>481</v>
      </c>
      <c r="C844" s="44" t="s">
        <v>592</v>
      </c>
      <c r="D844" s="44" t="s">
        <v>391</v>
      </c>
      <c r="E844" s="44" t="s">
        <v>392</v>
      </c>
      <c r="F844" s="44">
        <v>25</v>
      </c>
      <c r="G844" s="44" t="s">
        <v>393</v>
      </c>
      <c r="H844" s="44" t="s">
        <v>31</v>
      </c>
      <c r="I844" s="44">
        <v>1500</v>
      </c>
      <c r="J844" s="44" t="s">
        <v>394</v>
      </c>
      <c r="K844" s="45">
        <v>1265</v>
      </c>
    </row>
    <row r="845" spans="1:11" x14ac:dyDescent="0.35">
      <c r="A845" s="44">
        <v>481</v>
      </c>
      <c r="C845" s="44" t="s">
        <v>592</v>
      </c>
      <c r="D845" s="44" t="s">
        <v>395</v>
      </c>
      <c r="E845" s="44" t="s">
        <v>396</v>
      </c>
      <c r="F845" s="44">
        <v>25</v>
      </c>
      <c r="G845" s="44" t="s">
        <v>397</v>
      </c>
      <c r="H845" s="44" t="s">
        <v>31</v>
      </c>
      <c r="I845" s="44">
        <v>1700</v>
      </c>
      <c r="J845" s="44" t="s">
        <v>398</v>
      </c>
      <c r="K845" s="45">
        <v>8104</v>
      </c>
    </row>
    <row r="846" spans="1:11" x14ac:dyDescent="0.35">
      <c r="A846" s="44">
        <v>481</v>
      </c>
      <c r="C846" s="44" t="s">
        <v>592</v>
      </c>
      <c r="D846" s="44" t="s">
        <v>399</v>
      </c>
      <c r="E846" s="44" t="s">
        <v>70</v>
      </c>
      <c r="F846" s="44">
        <v>25</v>
      </c>
      <c r="G846" s="44" t="s">
        <v>400</v>
      </c>
      <c r="H846" s="44" t="s">
        <v>31</v>
      </c>
      <c r="I846" s="44">
        <v>1900</v>
      </c>
      <c r="J846" s="44" t="s">
        <v>360</v>
      </c>
      <c r="K846" s="45">
        <v>5999.9999999999991</v>
      </c>
    </row>
    <row r="847" spans="1:11" x14ac:dyDescent="0.35">
      <c r="A847" s="44">
        <v>481</v>
      </c>
      <c r="C847" s="44" t="s">
        <v>592</v>
      </c>
      <c r="D847" s="44" t="s">
        <v>603</v>
      </c>
      <c r="E847" s="44" t="s">
        <v>604</v>
      </c>
      <c r="F847" s="44">
        <v>25</v>
      </c>
      <c r="G847" s="44" t="s">
        <v>605</v>
      </c>
      <c r="H847" s="44" t="s">
        <v>31</v>
      </c>
      <c r="I847" s="44">
        <v>1900</v>
      </c>
      <c r="J847" s="44" t="s">
        <v>360</v>
      </c>
      <c r="K847" s="45">
        <v>2500</v>
      </c>
    </row>
    <row r="848" spans="1:11" x14ac:dyDescent="0.35">
      <c r="A848" s="44">
        <v>481</v>
      </c>
      <c r="C848" s="44" t="s">
        <v>592</v>
      </c>
      <c r="D848" s="44" t="s">
        <v>401</v>
      </c>
      <c r="E848" s="44" t="s">
        <v>402</v>
      </c>
      <c r="F848" s="44">
        <v>25</v>
      </c>
      <c r="G848" s="44" t="s">
        <v>403</v>
      </c>
      <c r="H848" s="44" t="s">
        <v>31</v>
      </c>
      <c r="I848" s="44">
        <v>1900</v>
      </c>
      <c r="J848" s="44" t="s">
        <v>360</v>
      </c>
      <c r="K848" s="45">
        <v>61900</v>
      </c>
    </row>
    <row r="849" spans="1:11" x14ac:dyDescent="0.35">
      <c r="A849" s="44">
        <v>481</v>
      </c>
      <c r="C849" s="44" t="s">
        <v>592</v>
      </c>
      <c r="D849" s="44" t="s">
        <v>404</v>
      </c>
      <c r="E849" s="44" t="s">
        <v>405</v>
      </c>
      <c r="F849" s="44">
        <v>25</v>
      </c>
      <c r="G849" s="44" t="s">
        <v>406</v>
      </c>
      <c r="H849" s="44" t="s">
        <v>31</v>
      </c>
      <c r="I849" s="44">
        <v>1900</v>
      </c>
      <c r="J849" s="44" t="s">
        <v>360</v>
      </c>
      <c r="K849" s="45">
        <v>8200</v>
      </c>
    </row>
    <row r="850" spans="1:11" x14ac:dyDescent="0.35">
      <c r="A850" s="44">
        <v>481</v>
      </c>
      <c r="C850" s="44" t="s">
        <v>592</v>
      </c>
      <c r="D850" s="44" t="s">
        <v>606</v>
      </c>
      <c r="E850" s="44" t="s">
        <v>607</v>
      </c>
      <c r="F850" s="44">
        <v>25</v>
      </c>
      <c r="G850" s="44" t="s">
        <v>608</v>
      </c>
      <c r="H850" s="44" t="s">
        <v>31</v>
      </c>
      <c r="I850" s="44" t="s">
        <v>211</v>
      </c>
      <c r="J850" s="44" t="s">
        <v>609</v>
      </c>
      <c r="K850" s="45">
        <v>30000</v>
      </c>
    </row>
    <row r="851" spans="1:11" x14ac:dyDescent="0.35">
      <c r="A851" s="44">
        <v>481</v>
      </c>
      <c r="C851" s="44" t="s">
        <v>592</v>
      </c>
      <c r="D851" s="44" t="s">
        <v>610</v>
      </c>
      <c r="E851" s="44" t="s">
        <v>611</v>
      </c>
      <c r="F851" s="44">
        <v>34</v>
      </c>
      <c r="G851" s="44" t="s">
        <v>612</v>
      </c>
      <c r="H851" s="44" t="s">
        <v>31</v>
      </c>
      <c r="I851" s="44">
        <v>2100</v>
      </c>
      <c r="J851" s="44" t="s">
        <v>613</v>
      </c>
      <c r="K851" s="45">
        <v>12000.000000000002</v>
      </c>
    </row>
    <row r="852" spans="1:11" x14ac:dyDescent="0.35">
      <c r="A852" s="44">
        <v>481</v>
      </c>
      <c r="C852" s="44" t="s">
        <v>592</v>
      </c>
      <c r="D852" s="44" t="s">
        <v>407</v>
      </c>
      <c r="E852" s="44" t="s">
        <v>408</v>
      </c>
      <c r="F852" s="44">
        <v>25</v>
      </c>
      <c r="G852" s="44" t="s">
        <v>409</v>
      </c>
      <c r="H852" s="44" t="s">
        <v>31</v>
      </c>
      <c r="I852" s="44">
        <v>1900</v>
      </c>
      <c r="J852" s="44" t="s">
        <v>360</v>
      </c>
      <c r="K852" s="45">
        <v>3000</v>
      </c>
    </row>
    <row r="853" spans="1:11" x14ac:dyDescent="0.35">
      <c r="A853" s="44">
        <v>481</v>
      </c>
      <c r="C853" s="44" t="s">
        <v>592</v>
      </c>
      <c r="D853" s="44" t="s">
        <v>614</v>
      </c>
      <c r="E853" s="44" t="s">
        <v>615</v>
      </c>
      <c r="F853" s="44">
        <v>25</v>
      </c>
      <c r="G853" s="44" t="s">
        <v>616</v>
      </c>
      <c r="H853" s="44" t="s">
        <v>31</v>
      </c>
      <c r="I853" s="44">
        <v>1900</v>
      </c>
      <c r="J853" s="44" t="s">
        <v>360</v>
      </c>
      <c r="K853" s="45">
        <v>1200</v>
      </c>
    </row>
    <row r="854" spans="1:11" x14ac:dyDescent="0.35">
      <c r="A854" s="44">
        <v>481</v>
      </c>
      <c r="C854" s="44" t="s">
        <v>592</v>
      </c>
      <c r="D854" s="44" t="s">
        <v>410</v>
      </c>
      <c r="E854" s="44" t="s">
        <v>411</v>
      </c>
      <c r="F854" s="44">
        <v>25</v>
      </c>
      <c r="G854" s="44" t="s">
        <v>412</v>
      </c>
      <c r="H854" s="44" t="s">
        <v>31</v>
      </c>
      <c r="I854" s="44">
        <v>1800</v>
      </c>
      <c r="J854" s="44" t="s">
        <v>413</v>
      </c>
      <c r="K854" s="45">
        <v>70000</v>
      </c>
    </row>
    <row r="855" spans="1:11" x14ac:dyDescent="0.35">
      <c r="A855" s="44">
        <v>481</v>
      </c>
      <c r="C855" s="44" t="s">
        <v>592</v>
      </c>
      <c r="D855" s="44" t="s">
        <v>414</v>
      </c>
      <c r="E855" s="44" t="s">
        <v>415</v>
      </c>
      <c r="F855" s="44">
        <v>51</v>
      </c>
      <c r="G855" s="44" t="s">
        <v>416</v>
      </c>
      <c r="H855" s="44" t="s">
        <v>417</v>
      </c>
      <c r="I855" s="44">
        <v>2300</v>
      </c>
      <c r="J855" s="44" t="s">
        <v>418</v>
      </c>
      <c r="K855" s="45">
        <v>201361.78000000006</v>
      </c>
    </row>
    <row r="856" spans="1:11" x14ac:dyDescent="0.35">
      <c r="A856" s="44">
        <v>481</v>
      </c>
      <c r="C856" s="44" t="s">
        <v>592</v>
      </c>
      <c r="D856" s="44" t="s">
        <v>419</v>
      </c>
      <c r="E856" s="44" t="s">
        <v>420</v>
      </c>
      <c r="F856" s="44">
        <v>24</v>
      </c>
      <c r="G856" s="44" t="s">
        <v>421</v>
      </c>
      <c r="H856" s="44" t="s">
        <v>417</v>
      </c>
      <c r="I856" s="44">
        <v>1700</v>
      </c>
      <c r="J856" s="44" t="s">
        <v>422</v>
      </c>
      <c r="K856" s="45">
        <v>244812.18000000005</v>
      </c>
    </row>
    <row r="857" spans="1:11" x14ac:dyDescent="0.35">
      <c r="A857" s="44">
        <v>481</v>
      </c>
      <c r="C857" s="44" t="s">
        <v>592</v>
      </c>
      <c r="D857" s="44" t="s">
        <v>423</v>
      </c>
      <c r="E857" s="44" t="s">
        <v>424</v>
      </c>
      <c r="F857" s="44">
        <v>77</v>
      </c>
      <c r="G857" s="44" t="s">
        <v>425</v>
      </c>
      <c r="H857" s="44" t="s">
        <v>417</v>
      </c>
      <c r="I857" s="44">
        <v>2600</v>
      </c>
      <c r="J857" s="44" t="s">
        <v>426</v>
      </c>
      <c r="K857" s="45">
        <v>479509.85000000003</v>
      </c>
    </row>
    <row r="858" spans="1:11" x14ac:dyDescent="0.35">
      <c r="A858" s="44">
        <v>481</v>
      </c>
      <c r="C858" s="44" t="s">
        <v>592</v>
      </c>
      <c r="D858" s="44" t="s">
        <v>427</v>
      </c>
      <c r="E858" s="44" t="s">
        <v>428</v>
      </c>
      <c r="F858" s="44">
        <v>86</v>
      </c>
      <c r="G858" s="44" t="s">
        <v>429</v>
      </c>
      <c r="H858" s="44" t="s">
        <v>417</v>
      </c>
      <c r="I858" s="44">
        <v>2700</v>
      </c>
      <c r="J858" s="44" t="s">
        <v>430</v>
      </c>
      <c r="K858" s="45">
        <v>16738.62</v>
      </c>
    </row>
    <row r="859" spans="1:11" x14ac:dyDescent="0.35">
      <c r="A859" s="44">
        <v>481</v>
      </c>
      <c r="C859" s="44" t="s">
        <v>592</v>
      </c>
      <c r="D859" s="44" t="s">
        <v>431</v>
      </c>
      <c r="E859" s="44" t="s">
        <v>432</v>
      </c>
      <c r="F859" s="44">
        <v>113</v>
      </c>
      <c r="G859" s="44" t="s">
        <v>433</v>
      </c>
      <c r="H859" s="44" t="s">
        <v>417</v>
      </c>
      <c r="I859" s="44">
        <v>3100</v>
      </c>
      <c r="J859" s="44" t="s">
        <v>434</v>
      </c>
      <c r="K859" s="45">
        <v>4824.4800000000005</v>
      </c>
    </row>
    <row r="860" spans="1:11" x14ac:dyDescent="0.35">
      <c r="A860" s="44">
        <v>481</v>
      </c>
      <c r="C860" s="44" t="s">
        <v>592</v>
      </c>
      <c r="D860" s="44" t="s">
        <v>617</v>
      </c>
      <c r="E860" s="44" t="s">
        <v>618</v>
      </c>
      <c r="F860" s="44">
        <v>113</v>
      </c>
      <c r="G860" s="44" t="s">
        <v>619</v>
      </c>
      <c r="H860" s="44" t="s">
        <v>417</v>
      </c>
      <c r="I860" s="44">
        <v>3100</v>
      </c>
      <c r="J860" s="44" t="s">
        <v>434</v>
      </c>
      <c r="K860" s="45">
        <v>91</v>
      </c>
    </row>
    <row r="861" spans="1:11" x14ac:dyDescent="0.35">
      <c r="A861" s="44">
        <v>481</v>
      </c>
      <c r="C861" s="44" t="s">
        <v>592</v>
      </c>
      <c r="D861" s="44" t="s">
        <v>435</v>
      </c>
      <c r="E861" s="44" t="s">
        <v>436</v>
      </c>
      <c r="F861" s="44">
        <v>33</v>
      </c>
      <c r="G861" s="44" t="s">
        <v>437</v>
      </c>
      <c r="H861" s="44" t="s">
        <v>417</v>
      </c>
      <c r="I861" s="44">
        <v>2134</v>
      </c>
      <c r="J861" s="44" t="s">
        <v>438</v>
      </c>
      <c r="K861" s="45">
        <v>18743</v>
      </c>
    </row>
    <row r="862" spans="1:11" x14ac:dyDescent="0.35">
      <c r="A862" s="44">
        <v>481</v>
      </c>
      <c r="C862" s="44" t="s">
        <v>592</v>
      </c>
      <c r="D862" s="44" t="s">
        <v>529</v>
      </c>
      <c r="E862" s="44" t="s">
        <v>530</v>
      </c>
      <c r="F862" s="44">
        <v>42</v>
      </c>
      <c r="G862" s="44" t="s">
        <v>531</v>
      </c>
      <c r="H862" s="44" t="s">
        <v>446</v>
      </c>
      <c r="I862" s="44">
        <v>2200</v>
      </c>
      <c r="J862" s="44" t="s">
        <v>532</v>
      </c>
      <c r="K862" s="45">
        <v>3000</v>
      </c>
    </row>
    <row r="863" spans="1:11" x14ac:dyDescent="0.35">
      <c r="A863" s="44">
        <v>481</v>
      </c>
      <c r="C863" s="44" t="s">
        <v>592</v>
      </c>
      <c r="D863" s="44" t="s">
        <v>439</v>
      </c>
      <c r="E863" s="44" t="s">
        <v>440</v>
      </c>
      <c r="F863" s="44">
        <v>42</v>
      </c>
      <c r="G863" s="44" t="s">
        <v>441</v>
      </c>
      <c r="H863" s="44" t="s">
        <v>261</v>
      </c>
      <c r="I863" s="44">
        <v>2200</v>
      </c>
      <c r="J863" s="44" t="s">
        <v>442</v>
      </c>
      <c r="K863" s="45">
        <v>4500</v>
      </c>
    </row>
    <row r="864" spans="1:11" x14ac:dyDescent="0.35">
      <c r="A864" s="44">
        <v>481</v>
      </c>
      <c r="C864" s="44" t="s">
        <v>592</v>
      </c>
      <c r="D864" s="44" t="s">
        <v>443</v>
      </c>
      <c r="E864" s="44" t="s">
        <v>444</v>
      </c>
      <c r="F864" s="44">
        <v>24</v>
      </c>
      <c r="G864" s="44" t="s">
        <v>445</v>
      </c>
      <c r="H864" s="44" t="s">
        <v>446</v>
      </c>
      <c r="I864" s="44" t="s">
        <v>150</v>
      </c>
      <c r="J864" s="44" t="s">
        <v>447</v>
      </c>
      <c r="K864" s="45">
        <v>3000.0000000000009</v>
      </c>
    </row>
    <row r="865" spans="1:11" x14ac:dyDescent="0.35">
      <c r="A865" s="44">
        <v>481</v>
      </c>
      <c r="C865" s="44" t="s">
        <v>592</v>
      </c>
      <c r="D865" s="44" t="s">
        <v>448</v>
      </c>
      <c r="E865" s="44" t="s">
        <v>449</v>
      </c>
      <c r="F865" s="44">
        <v>72</v>
      </c>
      <c r="G865" s="44" t="s">
        <v>450</v>
      </c>
      <c r="H865" s="44" t="s">
        <v>389</v>
      </c>
      <c r="I865" s="44">
        <v>2500</v>
      </c>
      <c r="J865" s="44" t="s">
        <v>451</v>
      </c>
      <c r="K865" s="45">
        <v>1062516.4966999998</v>
      </c>
    </row>
    <row r="866" spans="1:11" x14ac:dyDescent="0.35">
      <c r="A866" s="44">
        <v>481</v>
      </c>
      <c r="C866" s="44" t="s">
        <v>592</v>
      </c>
      <c r="D866" s="44" t="s">
        <v>452</v>
      </c>
      <c r="E866" s="44" t="s">
        <v>453</v>
      </c>
      <c r="F866" s="44">
        <v>27</v>
      </c>
      <c r="G866" s="44" t="s">
        <v>454</v>
      </c>
      <c r="H866" s="44" t="s">
        <v>389</v>
      </c>
      <c r="I866" s="44">
        <v>1600</v>
      </c>
      <c r="J866" s="44" t="s">
        <v>455</v>
      </c>
      <c r="K866" s="45">
        <v>88579.875</v>
      </c>
    </row>
    <row r="867" spans="1:11" x14ac:dyDescent="0.35">
      <c r="A867" s="44">
        <v>481</v>
      </c>
      <c r="C867" s="44" t="s">
        <v>592</v>
      </c>
      <c r="D867" s="44" t="s">
        <v>456</v>
      </c>
      <c r="E867" s="44" t="s">
        <v>457</v>
      </c>
      <c r="F867" s="44">
        <v>27</v>
      </c>
      <c r="G867" s="44" t="s">
        <v>458</v>
      </c>
      <c r="H867" s="44" t="s">
        <v>389</v>
      </c>
      <c r="I867" s="44">
        <v>1600</v>
      </c>
      <c r="J867" s="44" t="s">
        <v>455</v>
      </c>
      <c r="K867" s="45">
        <v>53964.926730963001</v>
      </c>
    </row>
    <row r="868" spans="1:11" x14ac:dyDescent="0.35">
      <c r="A868" s="44">
        <v>481</v>
      </c>
      <c r="C868" s="44" t="s">
        <v>592</v>
      </c>
      <c r="D868" s="44" t="s">
        <v>459</v>
      </c>
      <c r="E868" s="44" t="s">
        <v>460</v>
      </c>
      <c r="F868" s="44">
        <v>27</v>
      </c>
      <c r="G868" s="44" t="s">
        <v>461</v>
      </c>
      <c r="H868" s="44" t="s">
        <v>389</v>
      </c>
      <c r="I868" s="44">
        <v>1600</v>
      </c>
      <c r="J868" s="44" t="s">
        <v>455</v>
      </c>
      <c r="K868" s="45">
        <v>45053.116453145252</v>
      </c>
    </row>
    <row r="869" spans="1:11" x14ac:dyDescent="0.35">
      <c r="A869" s="44">
        <v>481</v>
      </c>
      <c r="C869" s="44" t="s">
        <v>592</v>
      </c>
      <c r="D869" s="44" t="s">
        <v>462</v>
      </c>
      <c r="E869" s="44" t="s">
        <v>463</v>
      </c>
      <c r="F869" s="44">
        <v>27</v>
      </c>
      <c r="G869" s="44" t="s">
        <v>464</v>
      </c>
      <c r="H869" s="44" t="s">
        <v>389</v>
      </c>
      <c r="I869" s="44">
        <v>1600</v>
      </c>
      <c r="J869" s="44" t="s">
        <v>455</v>
      </c>
      <c r="K869" s="45">
        <v>13973.8125</v>
      </c>
    </row>
    <row r="870" spans="1:11" x14ac:dyDescent="0.35">
      <c r="A870" s="44">
        <v>481</v>
      </c>
      <c r="C870" s="44" t="s">
        <v>592</v>
      </c>
      <c r="D870" s="44" t="s">
        <v>465</v>
      </c>
      <c r="E870" s="44" t="s">
        <v>466</v>
      </c>
      <c r="F870" s="44">
        <v>27</v>
      </c>
      <c r="G870" s="44" t="s">
        <v>467</v>
      </c>
      <c r="H870" s="44" t="s">
        <v>389</v>
      </c>
      <c r="I870" s="44">
        <v>1600</v>
      </c>
      <c r="J870" s="44" t="s">
        <v>455</v>
      </c>
      <c r="K870" s="45">
        <v>26586.900820498053</v>
      </c>
    </row>
    <row r="871" spans="1:11" x14ac:dyDescent="0.35">
      <c r="A871" s="44">
        <v>481</v>
      </c>
      <c r="C871" s="44" t="s">
        <v>592</v>
      </c>
      <c r="D871" s="44" t="s">
        <v>565</v>
      </c>
      <c r="E871" s="44" t="s">
        <v>566</v>
      </c>
      <c r="F871" s="44">
        <v>162</v>
      </c>
      <c r="G871" s="44" t="s">
        <v>567</v>
      </c>
      <c r="H871" s="44" t="s">
        <v>389</v>
      </c>
      <c r="I871" s="44">
        <v>5000</v>
      </c>
      <c r="J871" s="44" t="s">
        <v>568</v>
      </c>
      <c r="K871" s="45">
        <v>15600</v>
      </c>
    </row>
    <row r="872" spans="1:11" x14ac:dyDescent="0.35">
      <c r="A872" s="44">
        <v>481</v>
      </c>
      <c r="C872" s="44" t="s">
        <v>592</v>
      </c>
      <c r="D872" s="44" t="s">
        <v>468</v>
      </c>
      <c r="E872" s="44" t="s">
        <v>469</v>
      </c>
      <c r="F872" s="44">
        <v>24</v>
      </c>
      <c r="G872" s="44" t="s">
        <v>470</v>
      </c>
      <c r="H872" s="44" t="s">
        <v>471</v>
      </c>
      <c r="I872" s="44" t="s">
        <v>150</v>
      </c>
      <c r="J872" s="44" t="s">
        <v>472</v>
      </c>
      <c r="K872" s="45">
        <v>11238</v>
      </c>
    </row>
    <row r="873" spans="1:11" x14ac:dyDescent="0.35">
      <c r="A873" s="44">
        <v>481</v>
      </c>
      <c r="C873" s="44" t="s">
        <v>592</v>
      </c>
      <c r="D873" s="44" t="s">
        <v>473</v>
      </c>
      <c r="E873" s="44" t="s">
        <v>474</v>
      </c>
      <c r="F873" s="44">
        <v>79</v>
      </c>
      <c r="G873" s="44" t="s">
        <v>475</v>
      </c>
      <c r="H873" s="44" t="s">
        <v>476</v>
      </c>
      <c r="I873" s="44">
        <v>2600</v>
      </c>
      <c r="J873" s="44" t="s">
        <v>477</v>
      </c>
      <c r="K873" s="45">
        <v>6500.0000000000009</v>
      </c>
    </row>
    <row r="874" spans="1:11" x14ac:dyDescent="0.35">
      <c r="A874" s="44">
        <v>481</v>
      </c>
      <c r="C874" s="44" t="s">
        <v>592</v>
      </c>
      <c r="D874" s="44" t="s">
        <v>478</v>
      </c>
      <c r="E874" s="44" t="s">
        <v>479</v>
      </c>
      <c r="F874" s="44">
        <v>87</v>
      </c>
      <c r="G874" s="44" t="s">
        <v>480</v>
      </c>
      <c r="H874" s="44" t="s">
        <v>481</v>
      </c>
      <c r="I874" s="44">
        <v>2700</v>
      </c>
      <c r="J874" s="44" t="s">
        <v>482</v>
      </c>
      <c r="K874" s="45">
        <v>2000</v>
      </c>
    </row>
    <row r="875" spans="1:11" x14ac:dyDescent="0.35">
      <c r="A875" s="44">
        <v>481</v>
      </c>
      <c r="C875" s="44" t="s">
        <v>592</v>
      </c>
      <c r="D875" s="44" t="s">
        <v>487</v>
      </c>
      <c r="E875" s="44" t="s">
        <v>488</v>
      </c>
      <c r="F875" s="44">
        <v>25</v>
      </c>
      <c r="G875" s="44" t="s">
        <v>464</v>
      </c>
      <c r="H875" s="44" t="s">
        <v>31</v>
      </c>
      <c r="I875" s="44">
        <v>1600</v>
      </c>
      <c r="J875" s="44" t="s">
        <v>489</v>
      </c>
      <c r="K875" s="45">
        <v>850</v>
      </c>
    </row>
    <row r="876" spans="1:11" x14ac:dyDescent="0.35">
      <c r="A876" s="44">
        <v>481</v>
      </c>
      <c r="C876" s="44" t="s">
        <v>592</v>
      </c>
      <c r="D876" s="44" t="s">
        <v>490</v>
      </c>
      <c r="E876" s="44" t="s">
        <v>491</v>
      </c>
      <c r="F876" s="44">
        <v>24</v>
      </c>
      <c r="G876" s="44" t="s">
        <v>458</v>
      </c>
      <c r="H876" s="44" t="s">
        <v>295</v>
      </c>
      <c r="I876" s="44">
        <v>1600</v>
      </c>
      <c r="J876" s="44" t="s">
        <v>492</v>
      </c>
      <c r="K876" s="45">
        <v>2500.0000000000005</v>
      </c>
    </row>
    <row r="877" spans="1:11" x14ac:dyDescent="0.35">
      <c r="A877" s="44">
        <v>481</v>
      </c>
      <c r="C877" s="44" t="s">
        <v>592</v>
      </c>
      <c r="D877" s="44" t="s">
        <v>493</v>
      </c>
      <c r="E877" s="44" t="s">
        <v>494</v>
      </c>
      <c r="F877" s="44">
        <v>25</v>
      </c>
      <c r="G877" s="44" t="s">
        <v>495</v>
      </c>
      <c r="H877" s="44" t="s">
        <v>31</v>
      </c>
      <c r="I877" s="44">
        <v>1600</v>
      </c>
      <c r="J877" s="44" t="s">
        <v>489</v>
      </c>
      <c r="K877" s="45">
        <v>799.99999999999989</v>
      </c>
    </row>
    <row r="878" spans="1:11" x14ac:dyDescent="0.35">
      <c r="A878" s="44">
        <v>481</v>
      </c>
      <c r="C878" s="44" t="s">
        <v>592</v>
      </c>
      <c r="D878" s="44" t="s">
        <v>496</v>
      </c>
      <c r="E878" s="44" t="s">
        <v>497</v>
      </c>
      <c r="F878" s="44">
        <v>69</v>
      </c>
      <c r="G878" s="44" t="s">
        <v>498</v>
      </c>
      <c r="H878" s="44" t="s">
        <v>499</v>
      </c>
      <c r="I878" s="44">
        <v>2500</v>
      </c>
      <c r="J878" s="44" t="s">
        <v>500</v>
      </c>
      <c r="K878" s="45">
        <v>1656</v>
      </c>
    </row>
    <row r="879" spans="1:11" x14ac:dyDescent="0.35">
      <c r="A879" s="44">
        <v>481</v>
      </c>
      <c r="C879" s="44" t="s">
        <v>592</v>
      </c>
      <c r="D879" s="44" t="s">
        <v>501</v>
      </c>
      <c r="E879" s="44" t="s">
        <v>502</v>
      </c>
      <c r="F879" s="44">
        <v>54</v>
      </c>
      <c r="G879" s="44" t="s">
        <v>503</v>
      </c>
      <c r="H879" s="44" t="s">
        <v>389</v>
      </c>
      <c r="I879" s="44">
        <v>2300</v>
      </c>
      <c r="J879" s="44" t="s">
        <v>504</v>
      </c>
      <c r="K879" s="45">
        <v>1695</v>
      </c>
    </row>
    <row r="880" spans="1:11" x14ac:dyDescent="0.35">
      <c r="A880" s="44">
        <v>481</v>
      </c>
      <c r="C880" s="44" t="s">
        <v>592</v>
      </c>
      <c r="D880" s="44" t="s">
        <v>505</v>
      </c>
      <c r="E880" s="44" t="s">
        <v>506</v>
      </c>
      <c r="F880" s="44">
        <v>88</v>
      </c>
      <c r="G880" s="44" t="s">
        <v>507</v>
      </c>
      <c r="H880" s="44" t="s">
        <v>508</v>
      </c>
      <c r="I880" s="44">
        <v>2700</v>
      </c>
      <c r="J880" s="44" t="s">
        <v>509</v>
      </c>
      <c r="K880" s="45">
        <v>1800</v>
      </c>
    </row>
    <row r="881" spans="1:11" x14ac:dyDescent="0.35">
      <c r="A881" s="44">
        <v>462</v>
      </c>
      <c r="C881" s="44" t="s">
        <v>620</v>
      </c>
      <c r="D881" s="44" t="s">
        <v>147</v>
      </c>
      <c r="E881" s="44" t="s">
        <v>148</v>
      </c>
      <c r="F881" s="44">
        <v>6</v>
      </c>
      <c r="G881" s="44" t="s">
        <v>149</v>
      </c>
      <c r="H881" s="44">
        <v>1700</v>
      </c>
      <c r="I881" s="44" t="s">
        <v>150</v>
      </c>
      <c r="J881" s="44" t="s">
        <v>151</v>
      </c>
      <c r="K881" s="45">
        <v>69398.945000000036</v>
      </c>
    </row>
    <row r="882" spans="1:11" x14ac:dyDescent="0.35">
      <c r="A882" s="44">
        <v>462</v>
      </c>
      <c r="C882" s="44" t="s">
        <v>620</v>
      </c>
      <c r="D882" s="44" t="s">
        <v>152</v>
      </c>
      <c r="E882" s="44" t="s">
        <v>150</v>
      </c>
      <c r="F882" s="44">
        <v>6</v>
      </c>
      <c r="G882" s="44" t="s">
        <v>153</v>
      </c>
      <c r="H882" s="44">
        <v>1700</v>
      </c>
      <c r="I882" s="44">
        <v>1600</v>
      </c>
      <c r="J882" s="44" t="s">
        <v>154</v>
      </c>
      <c r="K882" s="45">
        <v>8703.0173999999988</v>
      </c>
    </row>
    <row r="883" spans="1:11" x14ac:dyDescent="0.35">
      <c r="A883" s="44">
        <v>462</v>
      </c>
      <c r="C883" s="44" t="s">
        <v>620</v>
      </c>
      <c r="D883" s="44" t="s">
        <v>155</v>
      </c>
      <c r="E883" s="44" t="s">
        <v>156</v>
      </c>
      <c r="F883" s="44">
        <v>6</v>
      </c>
      <c r="G883" s="44" t="s">
        <v>157</v>
      </c>
      <c r="H883" s="44">
        <v>1700</v>
      </c>
      <c r="I883" s="44">
        <v>1900</v>
      </c>
      <c r="J883" s="44" t="s">
        <v>158</v>
      </c>
      <c r="K883" s="45">
        <v>7500.0000000000009</v>
      </c>
    </row>
    <row r="884" spans="1:11" x14ac:dyDescent="0.35">
      <c r="A884" s="44">
        <v>462</v>
      </c>
      <c r="C884" s="44" t="s">
        <v>620</v>
      </c>
      <c r="D884" s="44" t="s">
        <v>159</v>
      </c>
      <c r="E884" s="44" t="s">
        <v>160</v>
      </c>
      <c r="F884" s="44">
        <v>14</v>
      </c>
      <c r="G884" s="44" t="s">
        <v>161</v>
      </c>
      <c r="H884" s="44">
        <v>5710</v>
      </c>
      <c r="I884" s="44" t="s">
        <v>150</v>
      </c>
      <c r="J884" s="44" t="s">
        <v>162</v>
      </c>
      <c r="K884" s="45">
        <v>5607062.9999999991</v>
      </c>
    </row>
    <row r="885" spans="1:11" x14ac:dyDescent="0.35">
      <c r="A885" s="44">
        <v>462</v>
      </c>
      <c r="C885" s="44" t="s">
        <v>620</v>
      </c>
      <c r="D885" s="44" t="s">
        <v>163</v>
      </c>
      <c r="E885" s="44" t="s">
        <v>164</v>
      </c>
      <c r="F885" s="44">
        <v>9</v>
      </c>
      <c r="G885" s="44" t="s">
        <v>165</v>
      </c>
      <c r="H885" s="44">
        <v>4954</v>
      </c>
      <c r="I885" s="44" t="s">
        <v>150</v>
      </c>
      <c r="J885" s="44" t="s">
        <v>166</v>
      </c>
      <c r="K885" s="45">
        <v>665108</v>
      </c>
    </row>
    <row r="886" spans="1:11" x14ac:dyDescent="0.35">
      <c r="A886" s="44">
        <v>462</v>
      </c>
      <c r="C886" s="44" t="s">
        <v>620</v>
      </c>
      <c r="D886" s="44" t="s">
        <v>167</v>
      </c>
      <c r="E886" s="44" t="s">
        <v>168</v>
      </c>
      <c r="F886" s="44">
        <v>8</v>
      </c>
      <c r="G886" s="44" t="s">
        <v>169</v>
      </c>
      <c r="H886" s="44">
        <v>3954</v>
      </c>
      <c r="I886" s="44" t="s">
        <v>150</v>
      </c>
      <c r="J886" s="44" t="s">
        <v>170</v>
      </c>
      <c r="K886" s="45">
        <v>80240.930000000037</v>
      </c>
    </row>
    <row r="887" spans="1:11" x14ac:dyDescent="0.35">
      <c r="A887" s="44">
        <v>462</v>
      </c>
      <c r="C887" s="44" t="s">
        <v>620</v>
      </c>
      <c r="D887" s="44" t="s">
        <v>171</v>
      </c>
      <c r="E887" s="44" t="s">
        <v>172</v>
      </c>
      <c r="F887" s="44">
        <v>9</v>
      </c>
      <c r="G887" s="44" t="s">
        <v>173</v>
      </c>
      <c r="H887" s="44">
        <v>4954</v>
      </c>
      <c r="I887" s="44" t="s">
        <v>150</v>
      </c>
      <c r="J887" s="44" t="s">
        <v>166</v>
      </c>
      <c r="K887" s="45">
        <v>162268</v>
      </c>
    </row>
    <row r="888" spans="1:11" x14ac:dyDescent="0.35">
      <c r="A888" s="44">
        <v>462</v>
      </c>
      <c r="C888" s="44" t="s">
        <v>620</v>
      </c>
      <c r="D888" s="44" t="s">
        <v>174</v>
      </c>
      <c r="E888" s="44" t="s">
        <v>25</v>
      </c>
      <c r="F888" s="44">
        <v>9</v>
      </c>
      <c r="G888" s="44" t="s">
        <v>175</v>
      </c>
      <c r="H888" s="44">
        <v>4954</v>
      </c>
      <c r="I888" s="44">
        <v>2200</v>
      </c>
      <c r="J888" s="44" t="s">
        <v>176</v>
      </c>
      <c r="K888" s="45">
        <v>19341</v>
      </c>
    </row>
    <row r="889" spans="1:11" x14ac:dyDescent="0.35">
      <c r="A889" s="44">
        <v>462</v>
      </c>
      <c r="C889" s="44" t="s">
        <v>620</v>
      </c>
      <c r="D889" s="44" t="s">
        <v>177</v>
      </c>
      <c r="E889" s="44" t="s">
        <v>178</v>
      </c>
      <c r="F889" s="44">
        <v>9</v>
      </c>
      <c r="G889" s="44" t="s">
        <v>179</v>
      </c>
      <c r="H889" s="44">
        <v>4954</v>
      </c>
      <c r="I889" s="44" t="s">
        <v>150</v>
      </c>
      <c r="J889" s="44" t="s">
        <v>166</v>
      </c>
      <c r="K889" s="45">
        <v>9931</v>
      </c>
    </row>
    <row r="890" spans="1:11" x14ac:dyDescent="0.35">
      <c r="A890" s="44">
        <v>462</v>
      </c>
      <c r="C890" s="44" t="s">
        <v>620</v>
      </c>
      <c r="D890" s="44" t="s">
        <v>180</v>
      </c>
      <c r="E890" s="44" t="s">
        <v>181</v>
      </c>
      <c r="F890" s="44">
        <v>9</v>
      </c>
      <c r="G890" s="44" t="s">
        <v>182</v>
      </c>
      <c r="H890" s="44">
        <v>4954</v>
      </c>
      <c r="I890" s="44" t="s">
        <v>150</v>
      </c>
      <c r="J890" s="44" t="s">
        <v>166</v>
      </c>
      <c r="K890" s="45">
        <v>11628</v>
      </c>
    </row>
    <row r="891" spans="1:11" x14ac:dyDescent="0.35">
      <c r="A891" s="44">
        <v>462</v>
      </c>
      <c r="C891" s="44" t="s">
        <v>620</v>
      </c>
      <c r="D891" s="44" t="s">
        <v>183</v>
      </c>
      <c r="E891" s="44" t="s">
        <v>184</v>
      </c>
      <c r="F891" s="44">
        <v>8</v>
      </c>
      <c r="G891" s="44" t="s">
        <v>185</v>
      </c>
      <c r="H891" s="44">
        <v>3954</v>
      </c>
      <c r="I891" s="44" t="s">
        <v>137</v>
      </c>
      <c r="J891" s="44" t="s">
        <v>136</v>
      </c>
      <c r="K891" s="45">
        <v>6699.0947999999999</v>
      </c>
    </row>
    <row r="892" spans="1:11" x14ac:dyDescent="0.35">
      <c r="A892" s="44">
        <v>462</v>
      </c>
      <c r="C892" s="44" t="s">
        <v>620</v>
      </c>
      <c r="D892" s="44" t="s">
        <v>186</v>
      </c>
      <c r="E892" s="44" t="s">
        <v>187</v>
      </c>
      <c r="F892" s="44">
        <v>8</v>
      </c>
      <c r="G892" s="44" t="s">
        <v>188</v>
      </c>
      <c r="H892" s="44">
        <v>3954</v>
      </c>
      <c r="I892" s="44" t="s">
        <v>137</v>
      </c>
      <c r="J892" s="44" t="s">
        <v>136</v>
      </c>
      <c r="K892" s="45">
        <v>12178.6674</v>
      </c>
    </row>
    <row r="893" spans="1:11" x14ac:dyDescent="0.35">
      <c r="A893" s="44">
        <v>462</v>
      </c>
      <c r="C893" s="44" t="s">
        <v>620</v>
      </c>
      <c r="D893" s="44" t="s">
        <v>189</v>
      </c>
      <c r="E893" s="44" t="s">
        <v>190</v>
      </c>
      <c r="F893" s="44">
        <v>6</v>
      </c>
      <c r="G893" s="44" t="s">
        <v>191</v>
      </c>
      <c r="H893" s="44">
        <v>1900</v>
      </c>
      <c r="I893" s="44">
        <v>1700</v>
      </c>
      <c r="J893" s="44" t="s">
        <v>192</v>
      </c>
      <c r="K893" s="45">
        <v>200461.00000000003</v>
      </c>
    </row>
    <row r="894" spans="1:11" x14ac:dyDescent="0.35">
      <c r="A894" s="44">
        <v>462</v>
      </c>
      <c r="C894" s="44" t="s">
        <v>620</v>
      </c>
      <c r="D894" s="44" t="s">
        <v>193</v>
      </c>
      <c r="E894" s="44" t="s">
        <v>194</v>
      </c>
      <c r="F894" s="44">
        <v>8</v>
      </c>
      <c r="G894" s="44" t="s">
        <v>195</v>
      </c>
      <c r="H894" s="44">
        <v>3954</v>
      </c>
      <c r="I894" s="44" t="s">
        <v>160</v>
      </c>
      <c r="J894" s="44" t="s">
        <v>196</v>
      </c>
      <c r="K894" s="45">
        <v>4451.8105631999997</v>
      </c>
    </row>
    <row r="895" spans="1:11" x14ac:dyDescent="0.35">
      <c r="A895" s="44">
        <v>462</v>
      </c>
      <c r="C895" s="44" t="s">
        <v>620</v>
      </c>
      <c r="D895" s="44" t="s">
        <v>197</v>
      </c>
      <c r="E895" s="44" t="s">
        <v>198</v>
      </c>
      <c r="F895" s="44">
        <v>9</v>
      </c>
      <c r="G895" s="44" t="s">
        <v>199</v>
      </c>
      <c r="H895" s="44">
        <v>4954</v>
      </c>
      <c r="I895" s="44">
        <v>1600</v>
      </c>
      <c r="J895" s="44" t="s">
        <v>200</v>
      </c>
      <c r="K895" s="45">
        <v>22965.125453684708</v>
      </c>
    </row>
    <row r="896" spans="1:11" x14ac:dyDescent="0.35">
      <c r="A896" s="44">
        <v>462</v>
      </c>
      <c r="C896" s="44" t="s">
        <v>620</v>
      </c>
      <c r="D896" s="44" t="s">
        <v>514</v>
      </c>
      <c r="E896" s="44" t="s">
        <v>515</v>
      </c>
      <c r="F896" s="44">
        <v>6</v>
      </c>
      <c r="G896" s="44" t="s">
        <v>516</v>
      </c>
      <c r="H896" s="44">
        <v>1900</v>
      </c>
      <c r="I896" s="44" t="s">
        <v>150</v>
      </c>
      <c r="J896" s="44" t="s">
        <v>517</v>
      </c>
      <c r="K896" s="45">
        <v>120725.31452535262</v>
      </c>
    </row>
    <row r="897" spans="1:11" x14ac:dyDescent="0.35">
      <c r="A897" s="44">
        <v>462</v>
      </c>
      <c r="C897" s="44" t="s">
        <v>620</v>
      </c>
      <c r="D897" s="44" t="s">
        <v>201</v>
      </c>
      <c r="E897" s="44" t="s">
        <v>202</v>
      </c>
      <c r="F897" s="44">
        <v>6</v>
      </c>
      <c r="G897" s="44" t="s">
        <v>203</v>
      </c>
      <c r="H897" s="44">
        <v>1900</v>
      </c>
      <c r="I897" s="44">
        <v>1600</v>
      </c>
      <c r="J897" s="44" t="s">
        <v>204</v>
      </c>
      <c r="K897" s="45">
        <v>26950</v>
      </c>
    </row>
    <row r="898" spans="1:11" x14ac:dyDescent="0.35">
      <c r="A898" s="44">
        <v>462</v>
      </c>
      <c r="C898" s="44" t="s">
        <v>620</v>
      </c>
      <c r="D898" s="44" t="s">
        <v>205</v>
      </c>
      <c r="E898" s="44" t="s">
        <v>206</v>
      </c>
      <c r="F898" s="44">
        <v>6</v>
      </c>
      <c r="G898" s="44" t="s">
        <v>207</v>
      </c>
      <c r="H898" s="44">
        <v>1954</v>
      </c>
      <c r="I898" s="44" t="s">
        <v>137</v>
      </c>
      <c r="J898" s="44" t="s">
        <v>208</v>
      </c>
      <c r="K898" s="45">
        <v>9029.9999999999982</v>
      </c>
    </row>
    <row r="899" spans="1:11" x14ac:dyDescent="0.35">
      <c r="A899" s="44">
        <v>462</v>
      </c>
      <c r="C899" s="44" t="s">
        <v>620</v>
      </c>
      <c r="D899" s="44" t="s">
        <v>593</v>
      </c>
      <c r="E899" s="44" t="s">
        <v>594</v>
      </c>
      <c r="F899" s="44">
        <v>6</v>
      </c>
      <c r="G899" s="44" t="s">
        <v>595</v>
      </c>
      <c r="H899" s="44">
        <v>1954</v>
      </c>
      <c r="I899" s="44" t="s">
        <v>223</v>
      </c>
      <c r="J899" s="44" t="s">
        <v>224</v>
      </c>
      <c r="K899" s="45">
        <v>104695.35999999997</v>
      </c>
    </row>
    <row r="900" spans="1:11" x14ac:dyDescent="0.35">
      <c r="A900" s="44">
        <v>462</v>
      </c>
      <c r="C900" s="44" t="s">
        <v>620</v>
      </c>
      <c r="D900" s="44" t="s">
        <v>209</v>
      </c>
      <c r="E900" s="44" t="s">
        <v>27</v>
      </c>
      <c r="F900" s="44">
        <v>6</v>
      </c>
      <c r="G900" s="44" t="s">
        <v>210</v>
      </c>
      <c r="H900" s="44">
        <v>1954</v>
      </c>
      <c r="I900" s="44" t="s">
        <v>211</v>
      </c>
      <c r="J900" s="44" t="s">
        <v>212</v>
      </c>
      <c r="K900" s="45">
        <v>95630.219999999987</v>
      </c>
    </row>
    <row r="901" spans="1:11" x14ac:dyDescent="0.35">
      <c r="A901" s="44">
        <v>462</v>
      </c>
      <c r="C901" s="44" t="s">
        <v>620</v>
      </c>
      <c r="D901" s="44" t="s">
        <v>213</v>
      </c>
      <c r="E901" s="44" t="s">
        <v>214</v>
      </c>
      <c r="F901" s="44">
        <v>6</v>
      </c>
      <c r="G901" s="44" t="s">
        <v>215</v>
      </c>
      <c r="H901" s="44">
        <v>1954</v>
      </c>
      <c r="I901" s="44" t="s">
        <v>150</v>
      </c>
      <c r="J901" s="44" t="s">
        <v>216</v>
      </c>
      <c r="K901" s="45">
        <v>206042.12999999992</v>
      </c>
    </row>
    <row r="902" spans="1:11" x14ac:dyDescent="0.35">
      <c r="A902" s="44">
        <v>462</v>
      </c>
      <c r="C902" s="44" t="s">
        <v>620</v>
      </c>
      <c r="D902" s="44" t="s">
        <v>217</v>
      </c>
      <c r="E902" s="44" t="s">
        <v>218</v>
      </c>
      <c r="F902" s="44">
        <v>6</v>
      </c>
      <c r="G902" s="44" t="s">
        <v>219</v>
      </c>
      <c r="H902" s="44">
        <v>1954</v>
      </c>
      <c r="I902" s="44" t="s">
        <v>150</v>
      </c>
      <c r="J902" s="44" t="s">
        <v>216</v>
      </c>
      <c r="K902" s="45">
        <v>148312.49999999997</v>
      </c>
    </row>
    <row r="903" spans="1:11" x14ac:dyDescent="0.35">
      <c r="A903" s="44">
        <v>462</v>
      </c>
      <c r="C903" s="44" t="s">
        <v>620</v>
      </c>
      <c r="D903" s="44" t="s">
        <v>220</v>
      </c>
      <c r="E903" s="44" t="s">
        <v>221</v>
      </c>
      <c r="F903" s="44">
        <v>6</v>
      </c>
      <c r="G903" s="44" t="s">
        <v>222</v>
      </c>
      <c r="H903" s="44">
        <v>1954</v>
      </c>
      <c r="I903" s="44" t="s">
        <v>223</v>
      </c>
      <c r="J903" s="44" t="s">
        <v>224</v>
      </c>
      <c r="K903" s="45">
        <v>34981.100000000006</v>
      </c>
    </row>
    <row r="904" spans="1:11" x14ac:dyDescent="0.35">
      <c r="A904" s="44">
        <v>462</v>
      </c>
      <c r="C904" s="44" t="s">
        <v>620</v>
      </c>
      <c r="D904" s="44" t="s">
        <v>225</v>
      </c>
      <c r="E904" s="44" t="s">
        <v>226</v>
      </c>
      <c r="F904" s="44">
        <v>6</v>
      </c>
      <c r="G904" s="44" t="s">
        <v>227</v>
      </c>
      <c r="H904" s="44">
        <v>1954</v>
      </c>
      <c r="I904" s="44" t="s">
        <v>150</v>
      </c>
      <c r="J904" s="44" t="s">
        <v>216</v>
      </c>
      <c r="K904" s="45">
        <v>64626.099999999984</v>
      </c>
    </row>
    <row r="905" spans="1:11" x14ac:dyDescent="0.35">
      <c r="A905" s="44">
        <v>462</v>
      </c>
      <c r="C905" s="44" t="s">
        <v>620</v>
      </c>
      <c r="D905" s="44" t="s">
        <v>596</v>
      </c>
      <c r="E905" s="44" t="s">
        <v>597</v>
      </c>
      <c r="F905" s="44">
        <v>6</v>
      </c>
      <c r="G905" s="44" t="s">
        <v>598</v>
      </c>
      <c r="H905" s="44">
        <v>1954</v>
      </c>
      <c r="I905" s="44" t="s">
        <v>211</v>
      </c>
      <c r="J905" s="44" t="s">
        <v>212</v>
      </c>
      <c r="K905" s="45">
        <v>124972.53999999998</v>
      </c>
    </row>
    <row r="906" spans="1:11" x14ac:dyDescent="0.35">
      <c r="A906" s="44">
        <v>462</v>
      </c>
      <c r="C906" s="44" t="s">
        <v>620</v>
      </c>
      <c r="D906" s="44" t="s">
        <v>228</v>
      </c>
      <c r="E906" s="44" t="s">
        <v>229</v>
      </c>
      <c r="F906" s="44">
        <v>6</v>
      </c>
      <c r="G906" s="44" t="s">
        <v>230</v>
      </c>
      <c r="H906" s="44">
        <v>1954</v>
      </c>
      <c r="I906" s="44" t="s">
        <v>223</v>
      </c>
      <c r="J906" s="44" t="s">
        <v>224</v>
      </c>
      <c r="K906" s="45">
        <v>32527.050000000007</v>
      </c>
    </row>
    <row r="907" spans="1:11" x14ac:dyDescent="0.35">
      <c r="A907" s="44">
        <v>462</v>
      </c>
      <c r="C907" s="44" t="s">
        <v>620</v>
      </c>
      <c r="D907" s="44" t="s">
        <v>231</v>
      </c>
      <c r="E907" s="44" t="s">
        <v>232</v>
      </c>
      <c r="F907" s="44">
        <v>6</v>
      </c>
      <c r="G907" s="44" t="s">
        <v>233</v>
      </c>
      <c r="H907" s="44">
        <v>1954</v>
      </c>
      <c r="I907" s="44" t="s">
        <v>150</v>
      </c>
      <c r="J907" s="44" t="s">
        <v>216</v>
      </c>
      <c r="K907" s="45">
        <v>203459.37000000002</v>
      </c>
    </row>
    <row r="908" spans="1:11" x14ac:dyDescent="0.35">
      <c r="A908" s="44">
        <v>462</v>
      </c>
      <c r="C908" s="44" t="s">
        <v>620</v>
      </c>
      <c r="D908" s="44" t="s">
        <v>234</v>
      </c>
      <c r="E908" s="44" t="s">
        <v>235</v>
      </c>
      <c r="F908" s="44">
        <v>6</v>
      </c>
      <c r="G908" s="44" t="s">
        <v>236</v>
      </c>
      <c r="H908" s="44">
        <v>1954</v>
      </c>
      <c r="I908" s="44" t="s">
        <v>150</v>
      </c>
      <c r="J908" s="44" t="s">
        <v>216</v>
      </c>
      <c r="K908" s="45">
        <v>122254.17999999995</v>
      </c>
    </row>
    <row r="909" spans="1:11" x14ac:dyDescent="0.35">
      <c r="A909" s="44">
        <v>462</v>
      </c>
      <c r="C909" s="44" t="s">
        <v>620</v>
      </c>
      <c r="D909" s="44" t="s">
        <v>237</v>
      </c>
      <c r="E909" s="44" t="s">
        <v>238</v>
      </c>
      <c r="F909" s="44">
        <v>6</v>
      </c>
      <c r="G909" s="44" t="s">
        <v>239</v>
      </c>
      <c r="H909" s="44">
        <v>1954</v>
      </c>
      <c r="I909" s="44" t="s">
        <v>150</v>
      </c>
      <c r="J909" s="44" t="s">
        <v>216</v>
      </c>
      <c r="K909" s="45">
        <v>119783.25</v>
      </c>
    </row>
    <row r="910" spans="1:11" x14ac:dyDescent="0.35">
      <c r="A910" s="44">
        <v>462</v>
      </c>
      <c r="C910" s="44" t="s">
        <v>620</v>
      </c>
      <c r="D910" s="44" t="s">
        <v>240</v>
      </c>
      <c r="E910" s="44" t="s">
        <v>241</v>
      </c>
      <c r="F910" s="44">
        <v>6</v>
      </c>
      <c r="G910" s="44" t="s">
        <v>242</v>
      </c>
      <c r="H910" s="44">
        <v>1954</v>
      </c>
      <c r="I910" s="44" t="s">
        <v>150</v>
      </c>
      <c r="J910" s="44" t="s">
        <v>216</v>
      </c>
      <c r="K910" s="45">
        <v>205127.22999999995</v>
      </c>
    </row>
    <row r="911" spans="1:11" x14ac:dyDescent="0.35">
      <c r="A911" s="44">
        <v>462</v>
      </c>
      <c r="C911" s="44" t="s">
        <v>620</v>
      </c>
      <c r="D911" s="44" t="s">
        <v>243</v>
      </c>
      <c r="E911" s="44" t="s">
        <v>244</v>
      </c>
      <c r="F911" s="44">
        <v>6</v>
      </c>
      <c r="G911" s="44" t="s">
        <v>245</v>
      </c>
      <c r="H911" s="44">
        <v>1970</v>
      </c>
      <c r="I911" s="44" t="s">
        <v>246</v>
      </c>
      <c r="J911" s="44" t="s">
        <v>247</v>
      </c>
      <c r="K911" s="45">
        <v>91460</v>
      </c>
    </row>
    <row r="912" spans="1:11" x14ac:dyDescent="0.35">
      <c r="A912" s="44">
        <v>462</v>
      </c>
      <c r="C912" s="44" t="s">
        <v>620</v>
      </c>
      <c r="D912" s="44" t="s">
        <v>248</v>
      </c>
      <c r="E912" s="44" t="s">
        <v>249</v>
      </c>
      <c r="F912" s="44">
        <v>22</v>
      </c>
      <c r="G912" s="44" t="s">
        <v>250</v>
      </c>
      <c r="H912" s="44" t="s">
        <v>178</v>
      </c>
      <c r="I912" s="44">
        <v>1300</v>
      </c>
      <c r="J912" s="44" t="s">
        <v>251</v>
      </c>
      <c r="K912" s="45">
        <v>2702763.1199999992</v>
      </c>
    </row>
    <row r="913" spans="1:11" x14ac:dyDescent="0.35">
      <c r="A913" s="44">
        <v>462</v>
      </c>
      <c r="C913" s="44" t="s">
        <v>620</v>
      </c>
      <c r="D913" s="44" t="s">
        <v>252</v>
      </c>
      <c r="E913" s="44" t="s">
        <v>253</v>
      </c>
      <c r="F913" s="44">
        <v>58</v>
      </c>
      <c r="G913" s="44" t="s">
        <v>254</v>
      </c>
      <c r="H913" s="44" t="s">
        <v>178</v>
      </c>
      <c r="I913" s="44">
        <v>2400</v>
      </c>
      <c r="J913" s="44" t="s">
        <v>255</v>
      </c>
      <c r="K913" s="45">
        <v>1174992.6500000001</v>
      </c>
    </row>
    <row r="914" spans="1:11" x14ac:dyDescent="0.35">
      <c r="A914" s="44">
        <v>462</v>
      </c>
      <c r="C914" s="44" t="s">
        <v>620</v>
      </c>
      <c r="D914" s="44" t="s">
        <v>256</v>
      </c>
      <c r="E914" s="44" t="s">
        <v>257</v>
      </c>
      <c r="F914" s="44">
        <v>22</v>
      </c>
      <c r="G914" s="44" t="s">
        <v>258</v>
      </c>
      <c r="H914" s="44" t="s">
        <v>190</v>
      </c>
      <c r="I914" s="44" t="s">
        <v>150</v>
      </c>
      <c r="J914" s="44" t="s">
        <v>259</v>
      </c>
      <c r="K914" s="45">
        <v>9000</v>
      </c>
    </row>
    <row r="915" spans="1:11" x14ac:dyDescent="0.35">
      <c r="A915" s="44">
        <v>462</v>
      </c>
      <c r="C915" s="44" t="s">
        <v>620</v>
      </c>
      <c r="D915" s="44" t="s">
        <v>260</v>
      </c>
      <c r="E915" s="44" t="s">
        <v>261</v>
      </c>
      <c r="F915" s="44">
        <v>22</v>
      </c>
      <c r="G915" s="44" t="s">
        <v>262</v>
      </c>
      <c r="H915" s="44" t="s">
        <v>190</v>
      </c>
      <c r="I915" s="44" t="s">
        <v>150</v>
      </c>
      <c r="J915" s="44" t="s">
        <v>259</v>
      </c>
      <c r="K915" s="45">
        <v>8999.9999999999982</v>
      </c>
    </row>
    <row r="916" spans="1:11" x14ac:dyDescent="0.35">
      <c r="A916" s="44">
        <v>462</v>
      </c>
      <c r="C916" s="44" t="s">
        <v>620</v>
      </c>
      <c r="D916" s="44" t="s">
        <v>263</v>
      </c>
      <c r="E916" s="44" t="s">
        <v>264</v>
      </c>
      <c r="F916" s="44">
        <v>22</v>
      </c>
      <c r="G916" s="44" t="s">
        <v>265</v>
      </c>
      <c r="H916" s="44" t="s">
        <v>190</v>
      </c>
      <c r="I916" s="44" t="s">
        <v>150</v>
      </c>
      <c r="J916" s="44" t="s">
        <v>259</v>
      </c>
      <c r="K916" s="45">
        <v>11500</v>
      </c>
    </row>
    <row r="917" spans="1:11" x14ac:dyDescent="0.35">
      <c r="A917" s="44">
        <v>462</v>
      </c>
      <c r="C917" s="44" t="s">
        <v>620</v>
      </c>
      <c r="D917" s="44" t="s">
        <v>266</v>
      </c>
      <c r="E917" s="44" t="s">
        <v>267</v>
      </c>
      <c r="F917" s="44">
        <v>22</v>
      </c>
      <c r="G917" s="44" t="s">
        <v>268</v>
      </c>
      <c r="H917" s="44" t="s">
        <v>190</v>
      </c>
      <c r="I917" s="44" t="s">
        <v>150</v>
      </c>
      <c r="J917" s="44" t="s">
        <v>259</v>
      </c>
      <c r="K917" s="45">
        <v>61750.000000000007</v>
      </c>
    </row>
    <row r="918" spans="1:11" x14ac:dyDescent="0.35">
      <c r="A918" s="44">
        <v>462</v>
      </c>
      <c r="C918" s="44" t="s">
        <v>620</v>
      </c>
      <c r="D918" s="44" t="s">
        <v>269</v>
      </c>
      <c r="E918" s="44" t="s">
        <v>270</v>
      </c>
      <c r="F918" s="44">
        <v>22</v>
      </c>
      <c r="G918" s="44" t="s">
        <v>271</v>
      </c>
      <c r="H918" s="44" t="s">
        <v>190</v>
      </c>
      <c r="I918" s="44">
        <v>1800</v>
      </c>
      <c r="J918" s="44" t="s">
        <v>272</v>
      </c>
      <c r="K918" s="45">
        <v>30499.999999999996</v>
      </c>
    </row>
    <row r="919" spans="1:11" x14ac:dyDescent="0.35">
      <c r="A919" s="44">
        <v>462</v>
      </c>
      <c r="C919" s="44" t="s">
        <v>620</v>
      </c>
      <c r="D919" s="44" t="s">
        <v>276</v>
      </c>
      <c r="E919" s="44" t="s">
        <v>277</v>
      </c>
      <c r="F919" s="44">
        <v>22</v>
      </c>
      <c r="G919" s="44" t="s">
        <v>278</v>
      </c>
      <c r="H919" s="44" t="s">
        <v>190</v>
      </c>
      <c r="I919" s="44" t="s">
        <v>172</v>
      </c>
      <c r="J919" s="44" t="s">
        <v>279</v>
      </c>
      <c r="K919" s="45">
        <v>2500</v>
      </c>
    </row>
    <row r="920" spans="1:11" x14ac:dyDescent="0.35">
      <c r="A920" s="44">
        <v>462</v>
      </c>
      <c r="C920" s="44" t="s">
        <v>620</v>
      </c>
      <c r="D920" s="44" t="s">
        <v>280</v>
      </c>
      <c r="E920" s="44" t="s">
        <v>281</v>
      </c>
      <c r="F920" s="44">
        <v>22</v>
      </c>
      <c r="G920" s="44" t="s">
        <v>282</v>
      </c>
      <c r="H920" s="44" t="s">
        <v>190</v>
      </c>
      <c r="I920" s="44" t="s">
        <v>150</v>
      </c>
      <c r="J920" s="44" t="s">
        <v>259</v>
      </c>
      <c r="K920" s="45">
        <v>31000</v>
      </c>
    </row>
    <row r="921" spans="1:11" x14ac:dyDescent="0.35">
      <c r="A921" s="44">
        <v>462</v>
      </c>
      <c r="C921" s="44" t="s">
        <v>620</v>
      </c>
      <c r="D921" s="44" t="s">
        <v>283</v>
      </c>
      <c r="E921" s="44" t="s">
        <v>284</v>
      </c>
      <c r="F921" s="44">
        <v>22</v>
      </c>
      <c r="G921" s="44" t="s">
        <v>285</v>
      </c>
      <c r="H921" s="44" t="s">
        <v>190</v>
      </c>
      <c r="I921" s="44" t="s">
        <v>150</v>
      </c>
      <c r="J921" s="44" t="s">
        <v>259</v>
      </c>
      <c r="K921" s="45">
        <v>10000</v>
      </c>
    </row>
    <row r="922" spans="1:11" x14ac:dyDescent="0.35">
      <c r="A922" s="44">
        <v>462</v>
      </c>
      <c r="C922" s="44" t="s">
        <v>620</v>
      </c>
      <c r="D922" s="44" t="s">
        <v>286</v>
      </c>
      <c r="E922" s="44" t="s">
        <v>137</v>
      </c>
      <c r="F922" s="44">
        <v>22</v>
      </c>
      <c r="G922" s="44" t="s">
        <v>287</v>
      </c>
      <c r="H922" s="44" t="s">
        <v>190</v>
      </c>
      <c r="I922" s="44">
        <v>1600</v>
      </c>
      <c r="J922" s="44" t="s">
        <v>288</v>
      </c>
      <c r="K922" s="45">
        <v>1000.0000000000001</v>
      </c>
    </row>
    <row r="923" spans="1:11" x14ac:dyDescent="0.35">
      <c r="A923" s="44">
        <v>462</v>
      </c>
      <c r="C923" s="44" t="s">
        <v>620</v>
      </c>
      <c r="D923" s="44" t="s">
        <v>289</v>
      </c>
      <c r="E923" s="44" t="s">
        <v>290</v>
      </c>
      <c r="F923" s="44">
        <v>23</v>
      </c>
      <c r="G923" s="44" t="s">
        <v>291</v>
      </c>
      <c r="H923" s="44" t="s">
        <v>292</v>
      </c>
      <c r="I923" s="44">
        <v>1300</v>
      </c>
      <c r="J923" s="44" t="s">
        <v>293</v>
      </c>
      <c r="K923" s="45">
        <v>247008.35773999998</v>
      </c>
    </row>
    <row r="924" spans="1:11" x14ac:dyDescent="0.35">
      <c r="A924" s="44">
        <v>462</v>
      </c>
      <c r="C924" s="44" t="s">
        <v>620</v>
      </c>
      <c r="D924" s="44" t="s">
        <v>294</v>
      </c>
      <c r="E924" s="44" t="s">
        <v>295</v>
      </c>
      <c r="F924" s="44">
        <v>23</v>
      </c>
      <c r="G924" s="44" t="s">
        <v>296</v>
      </c>
      <c r="H924" s="44" t="s">
        <v>297</v>
      </c>
      <c r="I924" s="44">
        <v>1300</v>
      </c>
      <c r="J924" s="44" t="s">
        <v>298</v>
      </c>
      <c r="K924" s="45">
        <v>57768.083664999991</v>
      </c>
    </row>
    <row r="925" spans="1:11" x14ac:dyDescent="0.35">
      <c r="A925" s="44">
        <v>462</v>
      </c>
      <c r="C925" s="44" t="s">
        <v>620</v>
      </c>
      <c r="D925" s="44" t="s">
        <v>299</v>
      </c>
      <c r="E925" s="44" t="s">
        <v>300</v>
      </c>
      <c r="F925" s="44">
        <v>23</v>
      </c>
      <c r="G925" s="44" t="s">
        <v>301</v>
      </c>
      <c r="H925" s="44" t="s">
        <v>302</v>
      </c>
      <c r="I925" s="44">
        <v>1300</v>
      </c>
      <c r="J925" s="44" t="s">
        <v>303</v>
      </c>
      <c r="K925" s="45">
        <v>11658.690559499995</v>
      </c>
    </row>
    <row r="926" spans="1:11" x14ac:dyDescent="0.35">
      <c r="A926" s="44">
        <v>462</v>
      </c>
      <c r="C926" s="44" t="s">
        <v>620</v>
      </c>
      <c r="D926" s="44" t="s">
        <v>304</v>
      </c>
      <c r="E926" s="44" t="s">
        <v>305</v>
      </c>
      <c r="F926" s="44">
        <v>23</v>
      </c>
      <c r="G926" s="44" t="s">
        <v>306</v>
      </c>
      <c r="H926" s="44" t="s">
        <v>307</v>
      </c>
      <c r="I926" s="44">
        <v>1300</v>
      </c>
      <c r="J926" s="44" t="s">
        <v>308</v>
      </c>
      <c r="K926" s="45">
        <v>3134.3999999999992</v>
      </c>
    </row>
    <row r="927" spans="1:11" x14ac:dyDescent="0.35">
      <c r="A927" s="44">
        <v>462</v>
      </c>
      <c r="C927" s="44" t="s">
        <v>620</v>
      </c>
      <c r="D927" s="44" t="s">
        <v>309</v>
      </c>
      <c r="E927" s="44" t="s">
        <v>310</v>
      </c>
      <c r="F927" s="44">
        <v>23</v>
      </c>
      <c r="G927" s="44" t="s">
        <v>311</v>
      </c>
      <c r="H927" s="44" t="s">
        <v>312</v>
      </c>
      <c r="I927" s="44">
        <v>1300</v>
      </c>
      <c r="J927" s="44" t="s">
        <v>313</v>
      </c>
      <c r="K927" s="45">
        <v>14037.451589250002</v>
      </c>
    </row>
    <row r="928" spans="1:11" x14ac:dyDescent="0.35">
      <c r="A928" s="44">
        <v>462</v>
      </c>
      <c r="C928" s="44" t="s">
        <v>620</v>
      </c>
      <c r="D928" s="44" t="s">
        <v>314</v>
      </c>
      <c r="E928" s="44" t="s">
        <v>315</v>
      </c>
      <c r="F928" s="44">
        <v>23</v>
      </c>
      <c r="G928" s="44" t="s">
        <v>316</v>
      </c>
      <c r="H928" s="44" t="s">
        <v>27</v>
      </c>
      <c r="I928" s="44">
        <v>1300</v>
      </c>
      <c r="J928" s="44" t="s">
        <v>317</v>
      </c>
      <c r="K928" s="45">
        <v>193887.7885</v>
      </c>
    </row>
    <row r="929" spans="1:11" x14ac:dyDescent="0.35">
      <c r="A929" s="44">
        <v>462</v>
      </c>
      <c r="C929" s="44" t="s">
        <v>620</v>
      </c>
      <c r="D929" s="44" t="s">
        <v>318</v>
      </c>
      <c r="E929" s="44" t="s">
        <v>319</v>
      </c>
      <c r="F929" s="44">
        <v>23</v>
      </c>
      <c r="G929" s="44" t="s">
        <v>320</v>
      </c>
      <c r="H929" s="44" t="s">
        <v>321</v>
      </c>
      <c r="I929" s="44">
        <v>1300</v>
      </c>
      <c r="J929" s="44" t="s">
        <v>322</v>
      </c>
      <c r="K929" s="45">
        <v>466998.08297180018</v>
      </c>
    </row>
    <row r="930" spans="1:11" x14ac:dyDescent="0.35">
      <c r="A930" s="44">
        <v>462</v>
      </c>
      <c r="C930" s="44" t="s">
        <v>620</v>
      </c>
      <c r="D930" s="44" t="s">
        <v>323</v>
      </c>
      <c r="E930" s="44" t="s">
        <v>324</v>
      </c>
      <c r="F930" s="44">
        <v>23</v>
      </c>
      <c r="G930" s="44" t="s">
        <v>325</v>
      </c>
      <c r="H930" s="44" t="s">
        <v>326</v>
      </c>
      <c r="I930" s="44">
        <v>1300</v>
      </c>
      <c r="J930" s="44" t="s">
        <v>327</v>
      </c>
      <c r="K930" s="45">
        <v>36959.799999999996</v>
      </c>
    </row>
    <row r="931" spans="1:11" x14ac:dyDescent="0.35">
      <c r="A931" s="44">
        <v>462</v>
      </c>
      <c r="C931" s="44" t="s">
        <v>620</v>
      </c>
      <c r="D931" s="44" t="s">
        <v>522</v>
      </c>
      <c r="E931" s="44" t="s">
        <v>31</v>
      </c>
      <c r="F931" s="44">
        <v>23</v>
      </c>
      <c r="G931" s="44" t="s">
        <v>523</v>
      </c>
      <c r="H931" s="44" t="s">
        <v>524</v>
      </c>
      <c r="I931" s="44">
        <v>1300</v>
      </c>
      <c r="J931" s="44" t="s">
        <v>525</v>
      </c>
      <c r="K931" s="45">
        <v>318363.74871700018</v>
      </c>
    </row>
    <row r="932" spans="1:11" x14ac:dyDescent="0.35">
      <c r="A932" s="44">
        <v>462</v>
      </c>
      <c r="C932" s="44" t="s">
        <v>620</v>
      </c>
      <c r="D932" s="44" t="s">
        <v>328</v>
      </c>
      <c r="E932" s="44" t="s">
        <v>329</v>
      </c>
      <c r="F932" s="44">
        <v>43</v>
      </c>
      <c r="G932" s="44" t="s">
        <v>330</v>
      </c>
      <c r="H932" s="44" t="s">
        <v>31</v>
      </c>
      <c r="I932" s="44">
        <v>2200</v>
      </c>
      <c r="J932" s="44" t="s">
        <v>331</v>
      </c>
      <c r="K932" s="45">
        <v>6000</v>
      </c>
    </row>
    <row r="933" spans="1:11" x14ac:dyDescent="0.35">
      <c r="A933" s="44">
        <v>462</v>
      </c>
      <c r="C933" s="44" t="s">
        <v>620</v>
      </c>
      <c r="D933" s="44" t="s">
        <v>332</v>
      </c>
      <c r="E933" s="44" t="s">
        <v>333</v>
      </c>
      <c r="F933" s="44">
        <v>43</v>
      </c>
      <c r="G933" s="44" t="s">
        <v>334</v>
      </c>
      <c r="H933" s="44" t="s">
        <v>31</v>
      </c>
      <c r="I933" s="44">
        <v>2200</v>
      </c>
      <c r="J933" s="44" t="s">
        <v>331</v>
      </c>
      <c r="K933" s="45">
        <v>8500</v>
      </c>
    </row>
    <row r="934" spans="1:11" x14ac:dyDescent="0.35">
      <c r="A934" s="44">
        <v>462</v>
      </c>
      <c r="C934" s="44" t="s">
        <v>620</v>
      </c>
      <c r="D934" s="44" t="s">
        <v>335</v>
      </c>
      <c r="E934" s="44" t="s">
        <v>336</v>
      </c>
      <c r="F934" s="44">
        <v>43</v>
      </c>
      <c r="G934" s="44" t="s">
        <v>337</v>
      </c>
      <c r="H934" s="44" t="s">
        <v>31</v>
      </c>
      <c r="I934" s="44">
        <v>2200</v>
      </c>
      <c r="J934" s="44" t="s">
        <v>331</v>
      </c>
      <c r="K934" s="45">
        <v>5500</v>
      </c>
    </row>
    <row r="935" spans="1:11" x14ac:dyDescent="0.35">
      <c r="A935" s="44">
        <v>462</v>
      </c>
      <c r="C935" s="44" t="s">
        <v>620</v>
      </c>
      <c r="D935" s="44" t="s">
        <v>338</v>
      </c>
      <c r="E935" s="44" t="s">
        <v>339</v>
      </c>
      <c r="F935" s="44">
        <v>43</v>
      </c>
      <c r="G935" s="44" t="s">
        <v>340</v>
      </c>
      <c r="H935" s="44" t="s">
        <v>31</v>
      </c>
      <c r="I935" s="44">
        <v>2200</v>
      </c>
      <c r="J935" s="44" t="s">
        <v>331</v>
      </c>
      <c r="K935" s="45">
        <v>3000</v>
      </c>
    </row>
    <row r="936" spans="1:11" x14ac:dyDescent="0.35">
      <c r="A936" s="44">
        <v>462</v>
      </c>
      <c r="C936" s="44" t="s">
        <v>620</v>
      </c>
      <c r="D936" s="44" t="s">
        <v>341</v>
      </c>
      <c r="E936" s="44" t="s">
        <v>342</v>
      </c>
      <c r="F936" s="44">
        <v>24</v>
      </c>
      <c r="G936" s="44" t="s">
        <v>343</v>
      </c>
      <c r="H936" s="44" t="s">
        <v>295</v>
      </c>
      <c r="I936" s="44" t="s">
        <v>150</v>
      </c>
      <c r="J936" s="44" t="s">
        <v>344</v>
      </c>
      <c r="K936" s="45">
        <v>1650</v>
      </c>
    </row>
    <row r="937" spans="1:11" x14ac:dyDescent="0.35">
      <c r="A937" s="44">
        <v>462</v>
      </c>
      <c r="C937" s="44" t="s">
        <v>620</v>
      </c>
      <c r="D937" s="44" t="s">
        <v>345</v>
      </c>
      <c r="E937" s="44" t="s">
        <v>346</v>
      </c>
      <c r="F937" s="44">
        <v>24</v>
      </c>
      <c r="G937" s="44" t="s">
        <v>347</v>
      </c>
      <c r="H937" s="44" t="s">
        <v>305</v>
      </c>
      <c r="I937" s="44" t="s">
        <v>150</v>
      </c>
      <c r="J937" s="44" t="s">
        <v>348</v>
      </c>
      <c r="K937" s="45">
        <v>6500</v>
      </c>
    </row>
    <row r="938" spans="1:11" x14ac:dyDescent="0.35">
      <c r="A938" s="44">
        <v>462</v>
      </c>
      <c r="C938" s="44" t="s">
        <v>620</v>
      </c>
      <c r="D938" s="44" t="s">
        <v>349</v>
      </c>
      <c r="E938" s="44" t="s">
        <v>350</v>
      </c>
      <c r="F938" s="44">
        <v>25</v>
      </c>
      <c r="G938" s="44" t="s">
        <v>351</v>
      </c>
      <c r="H938" s="44" t="s">
        <v>31</v>
      </c>
      <c r="I938" s="44" t="s">
        <v>150</v>
      </c>
      <c r="J938" s="44" t="s">
        <v>352</v>
      </c>
      <c r="K938" s="45">
        <v>5000</v>
      </c>
    </row>
    <row r="939" spans="1:11" x14ac:dyDescent="0.35">
      <c r="A939" s="44">
        <v>462</v>
      </c>
      <c r="C939" s="44" t="s">
        <v>620</v>
      </c>
      <c r="D939" s="44" t="s">
        <v>353</v>
      </c>
      <c r="E939" s="44" t="s">
        <v>354</v>
      </c>
      <c r="F939" s="44">
        <v>61</v>
      </c>
      <c r="G939" s="44" t="s">
        <v>355</v>
      </c>
      <c r="H939" s="44" t="s">
        <v>31</v>
      </c>
      <c r="I939" s="44">
        <v>2400</v>
      </c>
      <c r="J939" s="44" t="s">
        <v>356</v>
      </c>
      <c r="K939" s="45">
        <v>14000</v>
      </c>
    </row>
    <row r="940" spans="1:11" x14ac:dyDescent="0.35">
      <c r="A940" s="44">
        <v>462</v>
      </c>
      <c r="C940" s="44" t="s">
        <v>620</v>
      </c>
      <c r="D940" s="44" t="s">
        <v>361</v>
      </c>
      <c r="E940" s="44" t="s">
        <v>362</v>
      </c>
      <c r="F940" s="44">
        <v>25</v>
      </c>
      <c r="G940" s="44" t="s">
        <v>363</v>
      </c>
      <c r="H940" s="44" t="s">
        <v>31</v>
      </c>
      <c r="I940" s="44" t="s">
        <v>150</v>
      </c>
      <c r="J940" s="44" t="s">
        <v>352</v>
      </c>
      <c r="K940" s="45">
        <v>6623.0000000000009</v>
      </c>
    </row>
    <row r="941" spans="1:11" x14ac:dyDescent="0.35">
      <c r="A941" s="44">
        <v>462</v>
      </c>
      <c r="C941" s="44" t="s">
        <v>620</v>
      </c>
      <c r="D941" s="44" t="s">
        <v>364</v>
      </c>
      <c r="E941" s="44" t="s">
        <v>365</v>
      </c>
      <c r="F941" s="44">
        <v>25</v>
      </c>
      <c r="G941" s="44" t="s">
        <v>366</v>
      </c>
      <c r="H941" s="44" t="s">
        <v>31</v>
      </c>
      <c r="I941" s="44" t="s">
        <v>150</v>
      </c>
      <c r="J941" s="44" t="s">
        <v>352</v>
      </c>
      <c r="K941" s="45">
        <v>3000</v>
      </c>
    </row>
    <row r="942" spans="1:11" x14ac:dyDescent="0.35">
      <c r="A942" s="44">
        <v>462</v>
      </c>
      <c r="C942" s="44" t="s">
        <v>620</v>
      </c>
      <c r="D942" s="44" t="s">
        <v>367</v>
      </c>
      <c r="E942" s="44" t="s">
        <v>368</v>
      </c>
      <c r="F942" s="44">
        <v>25</v>
      </c>
      <c r="G942" s="44" t="s">
        <v>369</v>
      </c>
      <c r="H942" s="44" t="s">
        <v>31</v>
      </c>
      <c r="I942" s="44">
        <v>1900</v>
      </c>
      <c r="J942" s="44" t="s">
        <v>360</v>
      </c>
      <c r="K942" s="45">
        <v>1500</v>
      </c>
    </row>
    <row r="943" spans="1:11" x14ac:dyDescent="0.35">
      <c r="A943" s="44">
        <v>462</v>
      </c>
      <c r="C943" s="44" t="s">
        <v>620</v>
      </c>
      <c r="D943" s="44" t="s">
        <v>370</v>
      </c>
      <c r="E943" s="44" t="s">
        <v>371</v>
      </c>
      <c r="F943" s="44">
        <v>25</v>
      </c>
      <c r="G943" s="44" t="s">
        <v>372</v>
      </c>
      <c r="H943" s="44" t="s">
        <v>31</v>
      </c>
      <c r="I943" s="44" t="s">
        <v>150</v>
      </c>
      <c r="J943" s="44" t="s">
        <v>352</v>
      </c>
      <c r="K943" s="45">
        <v>6500</v>
      </c>
    </row>
    <row r="944" spans="1:11" x14ac:dyDescent="0.35">
      <c r="A944" s="44">
        <v>462</v>
      </c>
      <c r="C944" s="44" t="s">
        <v>620</v>
      </c>
      <c r="D944" s="44" t="s">
        <v>373</v>
      </c>
      <c r="E944" s="44" t="s">
        <v>374</v>
      </c>
      <c r="F944" s="44">
        <v>25</v>
      </c>
      <c r="G944" s="44" t="s">
        <v>375</v>
      </c>
      <c r="H944" s="44" t="s">
        <v>31</v>
      </c>
      <c r="I944" s="44" t="s">
        <v>27</v>
      </c>
      <c r="J944" s="44" t="s">
        <v>376</v>
      </c>
      <c r="K944" s="45">
        <v>2500</v>
      </c>
    </row>
    <row r="945" spans="1:11" x14ac:dyDescent="0.35">
      <c r="A945" s="44">
        <v>462</v>
      </c>
      <c r="C945" s="44" t="s">
        <v>620</v>
      </c>
      <c r="D945" s="44" t="s">
        <v>377</v>
      </c>
      <c r="E945" s="44" t="s">
        <v>378</v>
      </c>
      <c r="F945" s="44">
        <v>25</v>
      </c>
      <c r="G945" s="44" t="s">
        <v>135</v>
      </c>
      <c r="H945" s="44" t="s">
        <v>31</v>
      </c>
      <c r="I945" s="44" t="s">
        <v>137</v>
      </c>
      <c r="J945" s="44" t="s">
        <v>379</v>
      </c>
      <c r="K945" s="45">
        <v>825</v>
      </c>
    </row>
    <row r="946" spans="1:11" x14ac:dyDescent="0.35">
      <c r="A946" s="44">
        <v>462</v>
      </c>
      <c r="C946" s="44" t="s">
        <v>620</v>
      </c>
      <c r="D946" s="44" t="s">
        <v>556</v>
      </c>
      <c r="E946" s="44" t="s">
        <v>557</v>
      </c>
      <c r="F946" s="44">
        <v>25</v>
      </c>
      <c r="G946" s="44" t="s">
        <v>558</v>
      </c>
      <c r="H946" s="44" t="s">
        <v>31</v>
      </c>
      <c r="I946" s="44" t="s">
        <v>31</v>
      </c>
      <c r="J946" s="44" t="s">
        <v>559</v>
      </c>
      <c r="K946" s="45">
        <v>500.00000000000006</v>
      </c>
    </row>
    <row r="947" spans="1:11" x14ac:dyDescent="0.35">
      <c r="A947" s="44">
        <v>462</v>
      </c>
      <c r="C947" s="44" t="s">
        <v>620</v>
      </c>
      <c r="D947" s="44" t="s">
        <v>380</v>
      </c>
      <c r="E947" s="44" t="s">
        <v>381</v>
      </c>
      <c r="F947" s="44">
        <v>25</v>
      </c>
      <c r="G947" s="44" t="s">
        <v>382</v>
      </c>
      <c r="H947" s="44" t="s">
        <v>31</v>
      </c>
      <c r="I947" s="44">
        <v>1100</v>
      </c>
      <c r="J947" s="44" t="s">
        <v>383</v>
      </c>
      <c r="K947" s="45">
        <v>3600</v>
      </c>
    </row>
    <row r="948" spans="1:11" x14ac:dyDescent="0.35">
      <c r="A948" s="44">
        <v>462</v>
      </c>
      <c r="C948" s="44" t="s">
        <v>620</v>
      </c>
      <c r="D948" s="44" t="s">
        <v>384</v>
      </c>
      <c r="E948" s="44" t="s">
        <v>385</v>
      </c>
      <c r="F948" s="44">
        <v>25</v>
      </c>
      <c r="G948" s="44" t="s">
        <v>386</v>
      </c>
      <c r="H948" s="44" t="s">
        <v>31</v>
      </c>
      <c r="I948" s="44">
        <v>1300</v>
      </c>
      <c r="J948" s="44" t="s">
        <v>387</v>
      </c>
      <c r="K948" s="45">
        <v>10000</v>
      </c>
    </row>
    <row r="949" spans="1:11" x14ac:dyDescent="0.35">
      <c r="A949" s="44">
        <v>462</v>
      </c>
      <c r="C949" s="44" t="s">
        <v>620</v>
      </c>
      <c r="D949" s="44" t="s">
        <v>388</v>
      </c>
      <c r="E949" s="44" t="s">
        <v>389</v>
      </c>
      <c r="F949" s="44">
        <v>25</v>
      </c>
      <c r="G949" s="44" t="s">
        <v>390</v>
      </c>
      <c r="H949" s="44" t="s">
        <v>31</v>
      </c>
      <c r="I949" s="44">
        <v>1300</v>
      </c>
      <c r="J949" s="44" t="s">
        <v>387</v>
      </c>
      <c r="K949" s="45">
        <v>3000</v>
      </c>
    </row>
    <row r="950" spans="1:11" x14ac:dyDescent="0.35">
      <c r="A950" s="44">
        <v>462</v>
      </c>
      <c r="C950" s="44" t="s">
        <v>620</v>
      </c>
      <c r="D950" s="44" t="s">
        <v>391</v>
      </c>
      <c r="E950" s="44" t="s">
        <v>392</v>
      </c>
      <c r="F950" s="44">
        <v>25</v>
      </c>
      <c r="G950" s="44" t="s">
        <v>393</v>
      </c>
      <c r="H950" s="44" t="s">
        <v>31</v>
      </c>
      <c r="I950" s="44">
        <v>1500</v>
      </c>
      <c r="J950" s="44" t="s">
        <v>394</v>
      </c>
      <c r="K950" s="45">
        <v>410</v>
      </c>
    </row>
    <row r="951" spans="1:11" x14ac:dyDescent="0.35">
      <c r="A951" s="44">
        <v>462</v>
      </c>
      <c r="C951" s="44" t="s">
        <v>620</v>
      </c>
      <c r="D951" s="44" t="s">
        <v>395</v>
      </c>
      <c r="E951" s="44" t="s">
        <v>396</v>
      </c>
      <c r="F951" s="44">
        <v>25</v>
      </c>
      <c r="G951" s="44" t="s">
        <v>397</v>
      </c>
      <c r="H951" s="44" t="s">
        <v>31</v>
      </c>
      <c r="I951" s="44">
        <v>1700</v>
      </c>
      <c r="J951" s="44" t="s">
        <v>398</v>
      </c>
      <c r="K951" s="45">
        <v>2000.0000000000002</v>
      </c>
    </row>
    <row r="952" spans="1:11" x14ac:dyDescent="0.35">
      <c r="A952" s="44">
        <v>462</v>
      </c>
      <c r="C952" s="44" t="s">
        <v>620</v>
      </c>
      <c r="D952" s="44" t="s">
        <v>399</v>
      </c>
      <c r="E952" s="44" t="s">
        <v>70</v>
      </c>
      <c r="F952" s="44">
        <v>25</v>
      </c>
      <c r="G952" s="44" t="s">
        <v>400</v>
      </c>
      <c r="H952" s="44" t="s">
        <v>31</v>
      </c>
      <c r="I952" s="44">
        <v>1900</v>
      </c>
      <c r="J952" s="44" t="s">
        <v>360</v>
      </c>
      <c r="K952" s="45">
        <v>4500</v>
      </c>
    </row>
    <row r="953" spans="1:11" x14ac:dyDescent="0.35">
      <c r="A953" s="44">
        <v>462</v>
      </c>
      <c r="C953" s="44" t="s">
        <v>620</v>
      </c>
      <c r="D953" s="44" t="s">
        <v>603</v>
      </c>
      <c r="E953" s="44" t="s">
        <v>604</v>
      </c>
      <c r="F953" s="44">
        <v>25</v>
      </c>
      <c r="G953" s="44" t="s">
        <v>605</v>
      </c>
      <c r="H953" s="44" t="s">
        <v>31</v>
      </c>
      <c r="I953" s="44">
        <v>1900</v>
      </c>
      <c r="J953" s="44" t="s">
        <v>360</v>
      </c>
      <c r="K953" s="45">
        <v>1000</v>
      </c>
    </row>
    <row r="954" spans="1:11" x14ac:dyDescent="0.35">
      <c r="A954" s="44">
        <v>462</v>
      </c>
      <c r="C954" s="44" t="s">
        <v>620</v>
      </c>
      <c r="D954" s="44" t="s">
        <v>401</v>
      </c>
      <c r="E954" s="44" t="s">
        <v>402</v>
      </c>
      <c r="F954" s="44">
        <v>25</v>
      </c>
      <c r="G954" s="44" t="s">
        <v>403</v>
      </c>
      <c r="H954" s="44" t="s">
        <v>31</v>
      </c>
      <c r="I954" s="44">
        <v>1900</v>
      </c>
      <c r="J954" s="44" t="s">
        <v>360</v>
      </c>
      <c r="K954" s="45">
        <v>44500</v>
      </c>
    </row>
    <row r="955" spans="1:11" x14ac:dyDescent="0.35">
      <c r="A955" s="44">
        <v>462</v>
      </c>
      <c r="C955" s="44" t="s">
        <v>620</v>
      </c>
      <c r="D955" s="44" t="s">
        <v>404</v>
      </c>
      <c r="E955" s="44" t="s">
        <v>405</v>
      </c>
      <c r="F955" s="44">
        <v>25</v>
      </c>
      <c r="G955" s="44" t="s">
        <v>406</v>
      </c>
      <c r="H955" s="44" t="s">
        <v>31</v>
      </c>
      <c r="I955" s="44">
        <v>1900</v>
      </c>
      <c r="J955" s="44" t="s">
        <v>360</v>
      </c>
      <c r="K955" s="45">
        <v>3200</v>
      </c>
    </row>
    <row r="956" spans="1:11" x14ac:dyDescent="0.35">
      <c r="A956" s="44">
        <v>462</v>
      </c>
      <c r="C956" s="44" t="s">
        <v>620</v>
      </c>
      <c r="D956" s="44" t="s">
        <v>606</v>
      </c>
      <c r="E956" s="44" t="s">
        <v>607</v>
      </c>
      <c r="F956" s="44">
        <v>25</v>
      </c>
      <c r="G956" s="44" t="s">
        <v>608</v>
      </c>
      <c r="H956" s="44" t="s">
        <v>31</v>
      </c>
      <c r="I956" s="44" t="s">
        <v>211</v>
      </c>
      <c r="J956" s="44" t="s">
        <v>609</v>
      </c>
      <c r="K956" s="45">
        <v>10000</v>
      </c>
    </row>
    <row r="957" spans="1:11" x14ac:dyDescent="0.35">
      <c r="A957" s="44">
        <v>462</v>
      </c>
      <c r="C957" s="44" t="s">
        <v>620</v>
      </c>
      <c r="D957" s="44" t="s">
        <v>610</v>
      </c>
      <c r="E957" s="44" t="s">
        <v>611</v>
      </c>
      <c r="F957" s="44">
        <v>34</v>
      </c>
      <c r="G957" s="44" t="s">
        <v>612</v>
      </c>
      <c r="H957" s="44" t="s">
        <v>31</v>
      </c>
      <c r="I957" s="44">
        <v>2100</v>
      </c>
      <c r="J957" s="44" t="s">
        <v>613</v>
      </c>
      <c r="K957" s="45">
        <v>5200</v>
      </c>
    </row>
    <row r="958" spans="1:11" x14ac:dyDescent="0.35">
      <c r="A958" s="44">
        <v>462</v>
      </c>
      <c r="C958" s="44" t="s">
        <v>620</v>
      </c>
      <c r="D958" s="44" t="s">
        <v>407</v>
      </c>
      <c r="E958" s="44" t="s">
        <v>408</v>
      </c>
      <c r="F958" s="44">
        <v>25</v>
      </c>
      <c r="G958" s="44" t="s">
        <v>409</v>
      </c>
      <c r="H958" s="44" t="s">
        <v>31</v>
      </c>
      <c r="I958" s="44">
        <v>1900</v>
      </c>
      <c r="J958" s="44" t="s">
        <v>360</v>
      </c>
      <c r="K958" s="45">
        <v>4500</v>
      </c>
    </row>
    <row r="959" spans="1:11" x14ac:dyDescent="0.35">
      <c r="A959" s="44">
        <v>462</v>
      </c>
      <c r="C959" s="44" t="s">
        <v>620</v>
      </c>
      <c r="D959" s="44" t="s">
        <v>614</v>
      </c>
      <c r="E959" s="44" t="s">
        <v>615</v>
      </c>
      <c r="F959" s="44">
        <v>25</v>
      </c>
      <c r="G959" s="44" t="s">
        <v>616</v>
      </c>
      <c r="H959" s="44" t="s">
        <v>31</v>
      </c>
      <c r="I959" s="44">
        <v>1900</v>
      </c>
      <c r="J959" s="44" t="s">
        <v>360</v>
      </c>
      <c r="K959" s="45">
        <v>1100</v>
      </c>
    </row>
    <row r="960" spans="1:11" x14ac:dyDescent="0.35">
      <c r="A960" s="44">
        <v>462</v>
      </c>
      <c r="C960" s="44" t="s">
        <v>620</v>
      </c>
      <c r="D960" s="44" t="s">
        <v>410</v>
      </c>
      <c r="E960" s="44" t="s">
        <v>411</v>
      </c>
      <c r="F960" s="44">
        <v>25</v>
      </c>
      <c r="G960" s="44" t="s">
        <v>412</v>
      </c>
      <c r="H960" s="44" t="s">
        <v>31</v>
      </c>
      <c r="I960" s="44">
        <v>1800</v>
      </c>
      <c r="J960" s="44" t="s">
        <v>413</v>
      </c>
      <c r="K960" s="45">
        <v>70000.000000000015</v>
      </c>
    </row>
    <row r="961" spans="1:11" x14ac:dyDescent="0.35">
      <c r="A961" s="44">
        <v>462</v>
      </c>
      <c r="C961" s="44" t="s">
        <v>620</v>
      </c>
      <c r="D961" s="44" t="s">
        <v>414</v>
      </c>
      <c r="E961" s="44" t="s">
        <v>415</v>
      </c>
      <c r="F961" s="44">
        <v>51</v>
      </c>
      <c r="G961" s="44" t="s">
        <v>416</v>
      </c>
      <c r="H961" s="44" t="s">
        <v>417</v>
      </c>
      <c r="I961" s="44">
        <v>2300</v>
      </c>
      <c r="J961" s="44" t="s">
        <v>418</v>
      </c>
      <c r="K961" s="45">
        <v>198014.25999999992</v>
      </c>
    </row>
    <row r="962" spans="1:11" x14ac:dyDescent="0.35">
      <c r="A962" s="44">
        <v>462</v>
      </c>
      <c r="C962" s="44" t="s">
        <v>620</v>
      </c>
      <c r="D962" s="44" t="s">
        <v>419</v>
      </c>
      <c r="E962" s="44" t="s">
        <v>420</v>
      </c>
      <c r="F962" s="44">
        <v>24</v>
      </c>
      <c r="G962" s="44" t="s">
        <v>421</v>
      </c>
      <c r="H962" s="44" t="s">
        <v>417</v>
      </c>
      <c r="I962" s="44">
        <v>1700</v>
      </c>
      <c r="J962" s="44" t="s">
        <v>422</v>
      </c>
      <c r="K962" s="45">
        <v>240810.20999999993</v>
      </c>
    </row>
    <row r="963" spans="1:11" x14ac:dyDescent="0.35">
      <c r="A963" s="44">
        <v>462</v>
      </c>
      <c r="C963" s="44" t="s">
        <v>620</v>
      </c>
      <c r="D963" s="44" t="s">
        <v>423</v>
      </c>
      <c r="E963" s="44" t="s">
        <v>424</v>
      </c>
      <c r="F963" s="44">
        <v>77</v>
      </c>
      <c r="G963" s="44" t="s">
        <v>425</v>
      </c>
      <c r="H963" s="44" t="s">
        <v>417</v>
      </c>
      <c r="I963" s="44">
        <v>2600</v>
      </c>
      <c r="J963" s="44" t="s">
        <v>426</v>
      </c>
      <c r="K963" s="45">
        <v>481207.22999999992</v>
      </c>
    </row>
    <row r="964" spans="1:11" x14ac:dyDescent="0.35">
      <c r="A964" s="44">
        <v>462</v>
      </c>
      <c r="C964" s="44" t="s">
        <v>620</v>
      </c>
      <c r="D964" s="44" t="s">
        <v>526</v>
      </c>
      <c r="E964" s="44" t="s">
        <v>527</v>
      </c>
      <c r="F964" s="44">
        <v>77</v>
      </c>
      <c r="G964" s="44" t="s">
        <v>528</v>
      </c>
      <c r="H964" s="44" t="s">
        <v>417</v>
      </c>
      <c r="I964" s="44">
        <v>2600</v>
      </c>
      <c r="J964" s="44" t="s">
        <v>426</v>
      </c>
      <c r="K964" s="45">
        <v>40247.129999999983</v>
      </c>
    </row>
    <row r="965" spans="1:11" x14ac:dyDescent="0.35">
      <c r="A965" s="44">
        <v>462</v>
      </c>
      <c r="C965" s="44" t="s">
        <v>620</v>
      </c>
      <c r="D965" s="44" t="s">
        <v>427</v>
      </c>
      <c r="E965" s="44" t="s">
        <v>428</v>
      </c>
      <c r="F965" s="44">
        <v>86</v>
      </c>
      <c r="G965" s="44" t="s">
        <v>429</v>
      </c>
      <c r="H965" s="44" t="s">
        <v>417</v>
      </c>
      <c r="I965" s="44">
        <v>2700</v>
      </c>
      <c r="J965" s="44" t="s">
        <v>430</v>
      </c>
      <c r="K965" s="45">
        <v>108255</v>
      </c>
    </row>
    <row r="966" spans="1:11" x14ac:dyDescent="0.35">
      <c r="A966" s="44">
        <v>462</v>
      </c>
      <c r="C966" s="44" t="s">
        <v>620</v>
      </c>
      <c r="D966" s="44" t="s">
        <v>431</v>
      </c>
      <c r="E966" s="44" t="s">
        <v>432</v>
      </c>
      <c r="F966" s="44">
        <v>113</v>
      </c>
      <c r="G966" s="44" t="s">
        <v>433</v>
      </c>
      <c r="H966" s="44" t="s">
        <v>417</v>
      </c>
      <c r="I966" s="44">
        <v>3100</v>
      </c>
      <c r="J966" s="44" t="s">
        <v>434</v>
      </c>
      <c r="K966" s="45">
        <v>4710.8599999999997</v>
      </c>
    </row>
    <row r="967" spans="1:11" x14ac:dyDescent="0.35">
      <c r="A967" s="44">
        <v>462</v>
      </c>
      <c r="C967" s="44" t="s">
        <v>620</v>
      </c>
      <c r="D967" s="44" t="s">
        <v>617</v>
      </c>
      <c r="E967" s="44" t="s">
        <v>618</v>
      </c>
      <c r="F967" s="44">
        <v>113</v>
      </c>
      <c r="G967" s="44" t="s">
        <v>619</v>
      </c>
      <c r="H967" s="44" t="s">
        <v>417</v>
      </c>
      <c r="I967" s="44">
        <v>3100</v>
      </c>
      <c r="J967" s="44" t="s">
        <v>434</v>
      </c>
      <c r="K967" s="45">
        <v>196</v>
      </c>
    </row>
    <row r="968" spans="1:11" x14ac:dyDescent="0.35">
      <c r="A968" s="44">
        <v>462</v>
      </c>
      <c r="C968" s="44" t="s">
        <v>620</v>
      </c>
      <c r="D968" s="44" t="s">
        <v>435</v>
      </c>
      <c r="E968" s="44" t="s">
        <v>436</v>
      </c>
      <c r="F968" s="44">
        <v>33</v>
      </c>
      <c r="G968" s="44" t="s">
        <v>437</v>
      </c>
      <c r="H968" s="44" t="s">
        <v>417</v>
      </c>
      <c r="I968" s="44">
        <v>2134</v>
      </c>
      <c r="J968" s="44" t="s">
        <v>438</v>
      </c>
      <c r="K968" s="45">
        <v>18743</v>
      </c>
    </row>
    <row r="969" spans="1:11" x14ac:dyDescent="0.35">
      <c r="A969" s="44">
        <v>462</v>
      </c>
      <c r="C969" s="44" t="s">
        <v>620</v>
      </c>
      <c r="D969" s="44" t="s">
        <v>439</v>
      </c>
      <c r="E969" s="44" t="s">
        <v>440</v>
      </c>
      <c r="F969" s="44">
        <v>42</v>
      </c>
      <c r="G969" s="44" t="s">
        <v>441</v>
      </c>
      <c r="H969" s="44" t="s">
        <v>261</v>
      </c>
      <c r="I969" s="44">
        <v>2200</v>
      </c>
      <c r="J969" s="44" t="s">
        <v>442</v>
      </c>
      <c r="K969" s="45">
        <v>4500</v>
      </c>
    </row>
    <row r="970" spans="1:11" x14ac:dyDescent="0.35">
      <c r="A970" s="44">
        <v>462</v>
      </c>
      <c r="C970" s="44" t="s">
        <v>620</v>
      </c>
      <c r="D970" s="44" t="s">
        <v>443</v>
      </c>
      <c r="E970" s="44" t="s">
        <v>444</v>
      </c>
      <c r="F970" s="44">
        <v>24</v>
      </c>
      <c r="G970" s="44" t="s">
        <v>445</v>
      </c>
      <c r="H970" s="44" t="s">
        <v>446</v>
      </c>
      <c r="I970" s="44" t="s">
        <v>150</v>
      </c>
      <c r="J970" s="44" t="s">
        <v>447</v>
      </c>
      <c r="K970" s="45">
        <v>1999.9999999999995</v>
      </c>
    </row>
    <row r="971" spans="1:11" x14ac:dyDescent="0.35">
      <c r="A971" s="44">
        <v>462</v>
      </c>
      <c r="C971" s="44" t="s">
        <v>620</v>
      </c>
      <c r="D971" s="44" t="s">
        <v>448</v>
      </c>
      <c r="E971" s="44" t="s">
        <v>449</v>
      </c>
      <c r="F971" s="44">
        <v>72</v>
      </c>
      <c r="G971" s="44" t="s">
        <v>450</v>
      </c>
      <c r="H971" s="44" t="s">
        <v>389</v>
      </c>
      <c r="I971" s="44">
        <v>2500</v>
      </c>
      <c r="J971" s="44" t="s">
        <v>451</v>
      </c>
      <c r="K971" s="45">
        <v>1065373.4039999999</v>
      </c>
    </row>
    <row r="972" spans="1:11" x14ac:dyDescent="0.35">
      <c r="A972" s="44">
        <v>462</v>
      </c>
      <c r="C972" s="44" t="s">
        <v>620</v>
      </c>
      <c r="D972" s="44" t="s">
        <v>452</v>
      </c>
      <c r="E972" s="44" t="s">
        <v>453</v>
      </c>
      <c r="F972" s="44">
        <v>27</v>
      </c>
      <c r="G972" s="44" t="s">
        <v>454</v>
      </c>
      <c r="H972" s="44" t="s">
        <v>389</v>
      </c>
      <c r="I972" s="44">
        <v>1600</v>
      </c>
      <c r="J972" s="44" t="s">
        <v>455</v>
      </c>
      <c r="K972" s="45">
        <v>83806.25</v>
      </c>
    </row>
    <row r="973" spans="1:11" x14ac:dyDescent="0.35">
      <c r="A973" s="44">
        <v>462</v>
      </c>
      <c r="C973" s="44" t="s">
        <v>620</v>
      </c>
      <c r="D973" s="44" t="s">
        <v>456</v>
      </c>
      <c r="E973" s="44" t="s">
        <v>457</v>
      </c>
      <c r="F973" s="44">
        <v>27</v>
      </c>
      <c r="G973" s="44" t="s">
        <v>458</v>
      </c>
      <c r="H973" s="44" t="s">
        <v>389</v>
      </c>
      <c r="I973" s="44">
        <v>1600</v>
      </c>
      <c r="J973" s="44" t="s">
        <v>455</v>
      </c>
      <c r="K973" s="45">
        <v>52750.224470994675</v>
      </c>
    </row>
    <row r="974" spans="1:11" x14ac:dyDescent="0.35">
      <c r="A974" s="44">
        <v>462</v>
      </c>
      <c r="C974" s="44" t="s">
        <v>620</v>
      </c>
      <c r="D974" s="44" t="s">
        <v>459</v>
      </c>
      <c r="E974" s="44" t="s">
        <v>460</v>
      </c>
      <c r="F974" s="44">
        <v>27</v>
      </c>
      <c r="G974" s="44" t="s">
        <v>461</v>
      </c>
      <c r="H974" s="44" t="s">
        <v>389</v>
      </c>
      <c r="I974" s="44">
        <v>1600</v>
      </c>
      <c r="J974" s="44" t="s">
        <v>455</v>
      </c>
      <c r="K974" s="45">
        <v>43992.082913487837</v>
      </c>
    </row>
    <row r="975" spans="1:11" x14ac:dyDescent="0.35">
      <c r="A975" s="44">
        <v>462</v>
      </c>
      <c r="C975" s="44" t="s">
        <v>620</v>
      </c>
      <c r="D975" s="44" t="s">
        <v>462</v>
      </c>
      <c r="E975" s="44" t="s">
        <v>463</v>
      </c>
      <c r="F975" s="44">
        <v>27</v>
      </c>
      <c r="G975" s="44" t="s">
        <v>464</v>
      </c>
      <c r="H975" s="44" t="s">
        <v>389</v>
      </c>
      <c r="I975" s="44">
        <v>1600</v>
      </c>
      <c r="J975" s="44" t="s">
        <v>455</v>
      </c>
      <c r="K975" s="45">
        <v>13678.875</v>
      </c>
    </row>
    <row r="976" spans="1:11" x14ac:dyDescent="0.35">
      <c r="A976" s="44">
        <v>462</v>
      </c>
      <c r="C976" s="44" t="s">
        <v>620</v>
      </c>
      <c r="D976" s="44" t="s">
        <v>465</v>
      </c>
      <c r="E976" s="44" t="s">
        <v>466</v>
      </c>
      <c r="F976" s="44">
        <v>27</v>
      </c>
      <c r="G976" s="44" t="s">
        <v>467</v>
      </c>
      <c r="H976" s="44" t="s">
        <v>389</v>
      </c>
      <c r="I976" s="44">
        <v>1600</v>
      </c>
      <c r="J976" s="44" t="s">
        <v>455</v>
      </c>
      <c r="K976" s="45">
        <v>25960.760040305173</v>
      </c>
    </row>
    <row r="977" spans="1:11" x14ac:dyDescent="0.35">
      <c r="A977" s="44">
        <v>462</v>
      </c>
      <c r="C977" s="44" t="s">
        <v>620</v>
      </c>
      <c r="D977" s="44" t="s">
        <v>468</v>
      </c>
      <c r="E977" s="44" t="s">
        <v>469</v>
      </c>
      <c r="F977" s="44">
        <v>24</v>
      </c>
      <c r="G977" s="44" t="s">
        <v>470</v>
      </c>
      <c r="H977" s="44" t="s">
        <v>471</v>
      </c>
      <c r="I977" s="44" t="s">
        <v>150</v>
      </c>
      <c r="J977" s="44" t="s">
        <v>472</v>
      </c>
      <c r="K977" s="45">
        <v>13215</v>
      </c>
    </row>
    <row r="978" spans="1:11" x14ac:dyDescent="0.35">
      <c r="A978" s="44">
        <v>462</v>
      </c>
      <c r="C978" s="44" t="s">
        <v>620</v>
      </c>
      <c r="D978" s="44" t="s">
        <v>473</v>
      </c>
      <c r="E978" s="44" t="s">
        <v>474</v>
      </c>
      <c r="F978" s="44">
        <v>79</v>
      </c>
      <c r="G978" s="44" t="s">
        <v>475</v>
      </c>
      <c r="H978" s="44" t="s">
        <v>476</v>
      </c>
      <c r="I978" s="44">
        <v>2600</v>
      </c>
      <c r="J978" s="44" t="s">
        <v>477</v>
      </c>
      <c r="K978" s="45">
        <v>6000.0000000000018</v>
      </c>
    </row>
    <row r="979" spans="1:11" x14ac:dyDescent="0.35">
      <c r="A979" s="44">
        <v>462</v>
      </c>
      <c r="C979" s="44" t="s">
        <v>620</v>
      </c>
      <c r="D979" s="44" t="s">
        <v>478</v>
      </c>
      <c r="E979" s="44" t="s">
        <v>479</v>
      </c>
      <c r="F979" s="44">
        <v>87</v>
      </c>
      <c r="G979" s="44" t="s">
        <v>480</v>
      </c>
      <c r="H979" s="44" t="s">
        <v>481</v>
      </c>
      <c r="I979" s="44">
        <v>2700</v>
      </c>
      <c r="J979" s="44" t="s">
        <v>482</v>
      </c>
      <c r="K979" s="45">
        <v>2000</v>
      </c>
    </row>
    <row r="980" spans="1:11" x14ac:dyDescent="0.35">
      <c r="A980" s="44">
        <v>462</v>
      </c>
      <c r="C980" s="44" t="s">
        <v>620</v>
      </c>
      <c r="D980" s="44" t="s">
        <v>552</v>
      </c>
      <c r="E980" s="44" t="s">
        <v>553</v>
      </c>
      <c r="F980" s="44">
        <v>79</v>
      </c>
      <c r="G980" s="44" t="s">
        <v>554</v>
      </c>
      <c r="H980" s="44" t="s">
        <v>476</v>
      </c>
      <c r="I980" s="44">
        <v>2600</v>
      </c>
      <c r="J980" s="44" t="s">
        <v>477</v>
      </c>
      <c r="K980" s="45">
        <v>5500.0000000000036</v>
      </c>
    </row>
    <row r="981" spans="1:11" x14ac:dyDescent="0.35">
      <c r="A981" s="44">
        <v>462</v>
      </c>
      <c r="C981" s="44" t="s">
        <v>620</v>
      </c>
      <c r="D981" s="44" t="s">
        <v>487</v>
      </c>
      <c r="E981" s="44" t="s">
        <v>488</v>
      </c>
      <c r="F981" s="44">
        <v>25</v>
      </c>
      <c r="G981" s="44" t="s">
        <v>464</v>
      </c>
      <c r="H981" s="44" t="s">
        <v>31</v>
      </c>
      <c r="I981" s="44">
        <v>1600</v>
      </c>
      <c r="J981" s="44" t="s">
        <v>489</v>
      </c>
      <c r="K981" s="45">
        <v>1200</v>
      </c>
    </row>
    <row r="982" spans="1:11" x14ac:dyDescent="0.35">
      <c r="A982" s="44">
        <v>462</v>
      </c>
      <c r="C982" s="44" t="s">
        <v>620</v>
      </c>
      <c r="D982" s="44" t="s">
        <v>490</v>
      </c>
      <c r="E982" s="44" t="s">
        <v>491</v>
      </c>
      <c r="F982" s="44">
        <v>24</v>
      </c>
      <c r="G982" s="44" t="s">
        <v>458</v>
      </c>
      <c r="H982" s="44" t="s">
        <v>295</v>
      </c>
      <c r="I982" s="44">
        <v>1600</v>
      </c>
      <c r="J982" s="44" t="s">
        <v>492</v>
      </c>
      <c r="K982" s="45">
        <v>2000.0000000000007</v>
      </c>
    </row>
    <row r="983" spans="1:11" x14ac:dyDescent="0.35">
      <c r="A983" s="44">
        <v>462</v>
      </c>
      <c r="C983" s="44" t="s">
        <v>620</v>
      </c>
      <c r="D983" s="44" t="s">
        <v>493</v>
      </c>
      <c r="E983" s="44" t="s">
        <v>494</v>
      </c>
      <c r="F983" s="44">
        <v>25</v>
      </c>
      <c r="G983" s="44" t="s">
        <v>495</v>
      </c>
      <c r="H983" s="44" t="s">
        <v>31</v>
      </c>
      <c r="I983" s="44">
        <v>1600</v>
      </c>
      <c r="J983" s="44" t="s">
        <v>489</v>
      </c>
      <c r="K983" s="45">
        <v>799.99999999999966</v>
      </c>
    </row>
    <row r="984" spans="1:11" x14ac:dyDescent="0.35">
      <c r="A984" s="44">
        <v>462</v>
      </c>
      <c r="C984" s="44" t="s">
        <v>620</v>
      </c>
      <c r="D984" s="44" t="s">
        <v>496</v>
      </c>
      <c r="E984" s="44" t="s">
        <v>497</v>
      </c>
      <c r="F984" s="44">
        <v>69</v>
      </c>
      <c r="G984" s="44" t="s">
        <v>498</v>
      </c>
      <c r="H984" s="44" t="s">
        <v>499</v>
      </c>
      <c r="I984" s="44">
        <v>2500</v>
      </c>
      <c r="J984" s="44" t="s">
        <v>500</v>
      </c>
      <c r="K984" s="45">
        <v>1617</v>
      </c>
    </row>
    <row r="985" spans="1:11" x14ac:dyDescent="0.35">
      <c r="A985" s="44">
        <v>462</v>
      </c>
      <c r="C985" s="44" t="s">
        <v>620</v>
      </c>
      <c r="D985" s="44" t="s">
        <v>501</v>
      </c>
      <c r="E985" s="44" t="s">
        <v>502</v>
      </c>
      <c r="F985" s="44">
        <v>54</v>
      </c>
      <c r="G985" s="44" t="s">
        <v>503</v>
      </c>
      <c r="H985" s="44" t="s">
        <v>389</v>
      </c>
      <c r="I985" s="44">
        <v>2300</v>
      </c>
      <c r="J985" s="44" t="s">
        <v>504</v>
      </c>
      <c r="K985" s="45">
        <v>1617</v>
      </c>
    </row>
    <row r="986" spans="1:11" x14ac:dyDescent="0.35">
      <c r="A986" s="44">
        <v>462</v>
      </c>
      <c r="C986" s="44" t="s">
        <v>620</v>
      </c>
      <c r="D986" s="44" t="s">
        <v>505</v>
      </c>
      <c r="E986" s="44" t="s">
        <v>506</v>
      </c>
      <c r="F986" s="44">
        <v>88</v>
      </c>
      <c r="G986" s="44" t="s">
        <v>507</v>
      </c>
      <c r="H986" s="44" t="s">
        <v>508</v>
      </c>
      <c r="I986" s="44">
        <v>2700</v>
      </c>
      <c r="J986" s="44" t="s">
        <v>509</v>
      </c>
      <c r="K986" s="45">
        <v>1800</v>
      </c>
    </row>
    <row r="987" spans="1:11" x14ac:dyDescent="0.35">
      <c r="A987" s="44">
        <v>472</v>
      </c>
      <c r="C987" s="44" t="s">
        <v>621</v>
      </c>
      <c r="D987" s="44" t="s">
        <v>147</v>
      </c>
      <c r="E987" s="44" t="s">
        <v>148</v>
      </c>
      <c r="F987" s="44">
        <v>6</v>
      </c>
      <c r="G987" s="44" t="s">
        <v>149</v>
      </c>
      <c r="H987" s="44">
        <v>1700</v>
      </c>
      <c r="I987" s="44" t="s">
        <v>150</v>
      </c>
      <c r="J987" s="44" t="s">
        <v>151</v>
      </c>
      <c r="K987" s="45">
        <v>29449.062500000004</v>
      </c>
    </row>
    <row r="988" spans="1:11" x14ac:dyDescent="0.35">
      <c r="A988" s="44">
        <v>472</v>
      </c>
      <c r="C988" s="44" t="s">
        <v>621</v>
      </c>
      <c r="D988" s="44" t="s">
        <v>152</v>
      </c>
      <c r="E988" s="44" t="s">
        <v>150</v>
      </c>
      <c r="F988" s="44">
        <v>6</v>
      </c>
      <c r="G988" s="44" t="s">
        <v>153</v>
      </c>
      <c r="H988" s="44">
        <v>1700</v>
      </c>
      <c r="I988" s="44">
        <v>1600</v>
      </c>
      <c r="J988" s="44" t="s">
        <v>154</v>
      </c>
      <c r="K988" s="45">
        <v>2315.1375000000007</v>
      </c>
    </row>
    <row r="989" spans="1:11" x14ac:dyDescent="0.35">
      <c r="A989" s="44">
        <v>472</v>
      </c>
      <c r="C989" s="44" t="s">
        <v>621</v>
      </c>
      <c r="D989" s="44" t="s">
        <v>155</v>
      </c>
      <c r="E989" s="44" t="s">
        <v>156</v>
      </c>
      <c r="F989" s="44">
        <v>6</v>
      </c>
      <c r="G989" s="44" t="s">
        <v>157</v>
      </c>
      <c r="H989" s="44">
        <v>1700</v>
      </c>
      <c r="I989" s="44">
        <v>1900</v>
      </c>
      <c r="J989" s="44" t="s">
        <v>158</v>
      </c>
      <c r="K989" s="45">
        <v>3000</v>
      </c>
    </row>
    <row r="990" spans="1:11" x14ac:dyDescent="0.35">
      <c r="A990" s="44">
        <v>472</v>
      </c>
      <c r="C990" s="44" t="s">
        <v>621</v>
      </c>
      <c r="D990" s="44" t="s">
        <v>159</v>
      </c>
      <c r="E990" s="44" t="s">
        <v>160</v>
      </c>
      <c r="F990" s="44">
        <v>14</v>
      </c>
      <c r="G990" s="44" t="s">
        <v>161</v>
      </c>
      <c r="H990" s="44">
        <v>5710</v>
      </c>
      <c r="I990" s="44" t="s">
        <v>150</v>
      </c>
      <c r="J990" s="44" t="s">
        <v>162</v>
      </c>
      <c r="K990" s="45">
        <v>3430024.0000000005</v>
      </c>
    </row>
    <row r="991" spans="1:11" x14ac:dyDescent="0.35">
      <c r="A991" s="44">
        <v>472</v>
      </c>
      <c r="C991" s="44" t="s">
        <v>621</v>
      </c>
      <c r="D991" s="44" t="s">
        <v>163</v>
      </c>
      <c r="E991" s="44" t="s">
        <v>164</v>
      </c>
      <c r="F991" s="44">
        <v>9</v>
      </c>
      <c r="G991" s="44" t="s">
        <v>165</v>
      </c>
      <c r="H991" s="44">
        <v>4954</v>
      </c>
      <c r="I991" s="44" t="s">
        <v>150</v>
      </c>
      <c r="J991" s="44" t="s">
        <v>166</v>
      </c>
      <c r="K991" s="45">
        <v>494734</v>
      </c>
    </row>
    <row r="992" spans="1:11" x14ac:dyDescent="0.35">
      <c r="A992" s="44">
        <v>472</v>
      </c>
      <c r="C992" s="44" t="s">
        <v>621</v>
      </c>
      <c r="D992" s="44" t="s">
        <v>167</v>
      </c>
      <c r="E992" s="44" t="s">
        <v>168</v>
      </c>
      <c r="F992" s="44">
        <v>8</v>
      </c>
      <c r="G992" s="44" t="s">
        <v>169</v>
      </c>
      <c r="H992" s="44">
        <v>3954</v>
      </c>
      <c r="I992" s="44" t="s">
        <v>150</v>
      </c>
      <c r="J992" s="44" t="s">
        <v>170</v>
      </c>
      <c r="K992" s="45">
        <v>48382.75</v>
      </c>
    </row>
    <row r="993" spans="1:11" x14ac:dyDescent="0.35">
      <c r="A993" s="44">
        <v>472</v>
      </c>
      <c r="C993" s="44" t="s">
        <v>621</v>
      </c>
      <c r="D993" s="44" t="s">
        <v>171</v>
      </c>
      <c r="E993" s="44" t="s">
        <v>172</v>
      </c>
      <c r="F993" s="44">
        <v>9</v>
      </c>
      <c r="G993" s="44" t="s">
        <v>173</v>
      </c>
      <c r="H993" s="44">
        <v>4954</v>
      </c>
      <c r="I993" s="44" t="s">
        <v>150</v>
      </c>
      <c r="J993" s="44" t="s">
        <v>166</v>
      </c>
      <c r="K993" s="45">
        <v>134244</v>
      </c>
    </row>
    <row r="994" spans="1:11" x14ac:dyDescent="0.35">
      <c r="A994" s="44">
        <v>472</v>
      </c>
      <c r="C994" s="44" t="s">
        <v>621</v>
      </c>
      <c r="D994" s="44" t="s">
        <v>174</v>
      </c>
      <c r="E994" s="44" t="s">
        <v>25</v>
      </c>
      <c r="F994" s="44">
        <v>9</v>
      </c>
      <c r="G994" s="44" t="s">
        <v>175</v>
      </c>
      <c r="H994" s="44">
        <v>4954</v>
      </c>
      <c r="I994" s="44">
        <v>2200</v>
      </c>
      <c r="J994" s="44" t="s">
        <v>176</v>
      </c>
      <c r="K994" s="45">
        <v>11605</v>
      </c>
    </row>
    <row r="995" spans="1:11" x14ac:dyDescent="0.35">
      <c r="A995" s="44">
        <v>472</v>
      </c>
      <c r="C995" s="44" t="s">
        <v>621</v>
      </c>
      <c r="D995" s="44" t="s">
        <v>177</v>
      </c>
      <c r="E995" s="44" t="s">
        <v>178</v>
      </c>
      <c r="F995" s="44">
        <v>9</v>
      </c>
      <c r="G995" s="44" t="s">
        <v>179</v>
      </c>
      <c r="H995" s="44">
        <v>4954</v>
      </c>
      <c r="I995" s="44" t="s">
        <v>150</v>
      </c>
      <c r="J995" s="44" t="s">
        <v>166</v>
      </c>
      <c r="K995" s="45">
        <v>7238</v>
      </c>
    </row>
    <row r="996" spans="1:11" x14ac:dyDescent="0.35">
      <c r="A996" s="44">
        <v>472</v>
      </c>
      <c r="C996" s="44" t="s">
        <v>621</v>
      </c>
      <c r="D996" s="44" t="s">
        <v>180</v>
      </c>
      <c r="E996" s="44" t="s">
        <v>181</v>
      </c>
      <c r="F996" s="44">
        <v>9</v>
      </c>
      <c r="G996" s="44" t="s">
        <v>182</v>
      </c>
      <c r="H996" s="44">
        <v>4954</v>
      </c>
      <c r="I996" s="44" t="s">
        <v>150</v>
      </c>
      <c r="J996" s="44" t="s">
        <v>166</v>
      </c>
      <c r="K996" s="45">
        <v>6977</v>
      </c>
    </row>
    <row r="997" spans="1:11" x14ac:dyDescent="0.35">
      <c r="A997" s="44">
        <v>472</v>
      </c>
      <c r="C997" s="44" t="s">
        <v>621</v>
      </c>
      <c r="D997" s="44" t="s">
        <v>183</v>
      </c>
      <c r="E997" s="44" t="s">
        <v>184</v>
      </c>
      <c r="F997" s="44">
        <v>8</v>
      </c>
      <c r="G997" s="44" t="s">
        <v>185</v>
      </c>
      <c r="H997" s="44">
        <v>3954</v>
      </c>
      <c r="I997" s="44" t="s">
        <v>137</v>
      </c>
      <c r="J997" s="44" t="s">
        <v>136</v>
      </c>
      <c r="K997" s="45">
        <v>4333.9799999999996</v>
      </c>
    </row>
    <row r="998" spans="1:11" x14ac:dyDescent="0.35">
      <c r="A998" s="44">
        <v>472</v>
      </c>
      <c r="C998" s="44" t="s">
        <v>621</v>
      </c>
      <c r="D998" s="44" t="s">
        <v>186</v>
      </c>
      <c r="E998" s="44" t="s">
        <v>187</v>
      </c>
      <c r="F998" s="44">
        <v>8</v>
      </c>
      <c r="G998" s="44" t="s">
        <v>188</v>
      </c>
      <c r="H998" s="44">
        <v>3954</v>
      </c>
      <c r="I998" s="44" t="s">
        <v>137</v>
      </c>
      <c r="J998" s="44" t="s">
        <v>136</v>
      </c>
      <c r="K998" s="45">
        <v>7878.99</v>
      </c>
    </row>
    <row r="999" spans="1:11" x14ac:dyDescent="0.35">
      <c r="A999" s="44">
        <v>472</v>
      </c>
      <c r="C999" s="44" t="s">
        <v>621</v>
      </c>
      <c r="D999" s="44" t="s">
        <v>511</v>
      </c>
      <c r="E999" s="44" t="s">
        <v>512</v>
      </c>
      <c r="F999" s="44">
        <v>6</v>
      </c>
      <c r="G999" s="44" t="s">
        <v>513</v>
      </c>
      <c r="H999" s="44">
        <v>1900</v>
      </c>
      <c r="I999" s="44">
        <v>1700</v>
      </c>
      <c r="J999" s="44" t="s">
        <v>192</v>
      </c>
      <c r="K999" s="45">
        <v>32820</v>
      </c>
    </row>
    <row r="1000" spans="1:11" x14ac:dyDescent="0.35">
      <c r="A1000" s="44">
        <v>472</v>
      </c>
      <c r="C1000" s="44" t="s">
        <v>621</v>
      </c>
      <c r="D1000" s="44" t="s">
        <v>189</v>
      </c>
      <c r="E1000" s="44" t="s">
        <v>190</v>
      </c>
      <c r="F1000" s="44">
        <v>6</v>
      </c>
      <c r="G1000" s="44" t="s">
        <v>191</v>
      </c>
      <c r="H1000" s="44">
        <v>1900</v>
      </c>
      <c r="I1000" s="44">
        <v>1700</v>
      </c>
      <c r="J1000" s="44" t="s">
        <v>192</v>
      </c>
      <c r="K1000" s="45">
        <v>167641</v>
      </c>
    </row>
    <row r="1001" spans="1:11" x14ac:dyDescent="0.35">
      <c r="A1001" s="44">
        <v>472</v>
      </c>
      <c r="C1001" s="44" t="s">
        <v>621</v>
      </c>
      <c r="D1001" s="44" t="s">
        <v>193</v>
      </c>
      <c r="E1001" s="44" t="s">
        <v>194</v>
      </c>
      <c r="F1001" s="44">
        <v>8</v>
      </c>
      <c r="G1001" s="44" t="s">
        <v>195</v>
      </c>
      <c r="H1001" s="44">
        <v>3954</v>
      </c>
      <c r="I1001" s="44" t="s">
        <v>160</v>
      </c>
      <c r="J1001" s="44" t="s">
        <v>196</v>
      </c>
      <c r="K1001" s="45">
        <v>1987.4154299999998</v>
      </c>
    </row>
    <row r="1002" spans="1:11" x14ac:dyDescent="0.35">
      <c r="A1002" s="44">
        <v>472</v>
      </c>
      <c r="C1002" s="44" t="s">
        <v>621</v>
      </c>
      <c r="D1002" s="44" t="s">
        <v>197</v>
      </c>
      <c r="E1002" s="44" t="s">
        <v>198</v>
      </c>
      <c r="F1002" s="44">
        <v>9</v>
      </c>
      <c r="G1002" s="44" t="s">
        <v>199</v>
      </c>
      <c r="H1002" s="44">
        <v>4954</v>
      </c>
      <c r="I1002" s="44">
        <v>1600</v>
      </c>
      <c r="J1002" s="44" t="s">
        <v>200</v>
      </c>
      <c r="K1002" s="45">
        <v>13847.246331071485</v>
      </c>
    </row>
    <row r="1003" spans="1:11" x14ac:dyDescent="0.35">
      <c r="A1003" s="44">
        <v>472</v>
      </c>
      <c r="C1003" s="44" t="s">
        <v>621</v>
      </c>
      <c r="D1003" s="44" t="s">
        <v>514</v>
      </c>
      <c r="E1003" s="44" t="s">
        <v>515</v>
      </c>
      <c r="F1003" s="44">
        <v>6</v>
      </c>
      <c r="G1003" s="44" t="s">
        <v>516</v>
      </c>
      <c r="H1003" s="44">
        <v>1900</v>
      </c>
      <c r="I1003" s="44" t="s">
        <v>150</v>
      </c>
      <c r="J1003" s="44" t="s">
        <v>517</v>
      </c>
      <c r="K1003" s="45">
        <v>69940.476190476198</v>
      </c>
    </row>
    <row r="1004" spans="1:11" x14ac:dyDescent="0.35">
      <c r="A1004" s="44">
        <v>472</v>
      </c>
      <c r="C1004" s="44" t="s">
        <v>621</v>
      </c>
      <c r="D1004" s="44" t="s">
        <v>201</v>
      </c>
      <c r="E1004" s="44" t="s">
        <v>202</v>
      </c>
      <c r="F1004" s="44">
        <v>6</v>
      </c>
      <c r="G1004" s="44" t="s">
        <v>203</v>
      </c>
      <c r="H1004" s="44">
        <v>1900</v>
      </c>
      <c r="I1004" s="44">
        <v>1600</v>
      </c>
      <c r="J1004" s="44" t="s">
        <v>204</v>
      </c>
      <c r="K1004" s="45">
        <v>16250</v>
      </c>
    </row>
    <row r="1005" spans="1:11" x14ac:dyDescent="0.35">
      <c r="A1005" s="44">
        <v>472</v>
      </c>
      <c r="C1005" s="44" t="s">
        <v>621</v>
      </c>
      <c r="D1005" s="44" t="s">
        <v>205</v>
      </c>
      <c r="E1005" s="44" t="s">
        <v>206</v>
      </c>
      <c r="F1005" s="44">
        <v>6</v>
      </c>
      <c r="G1005" s="44" t="s">
        <v>207</v>
      </c>
      <c r="H1005" s="44">
        <v>1954</v>
      </c>
      <c r="I1005" s="44" t="s">
        <v>137</v>
      </c>
      <c r="J1005" s="44" t="s">
        <v>208</v>
      </c>
      <c r="K1005" s="45">
        <v>18252</v>
      </c>
    </row>
    <row r="1006" spans="1:11" x14ac:dyDescent="0.35">
      <c r="A1006" s="44">
        <v>472</v>
      </c>
      <c r="C1006" s="44" t="s">
        <v>621</v>
      </c>
      <c r="D1006" s="44" t="s">
        <v>593</v>
      </c>
      <c r="E1006" s="44" t="s">
        <v>594</v>
      </c>
      <c r="F1006" s="44">
        <v>6</v>
      </c>
      <c r="G1006" s="44" t="s">
        <v>595</v>
      </c>
      <c r="H1006" s="44">
        <v>1954</v>
      </c>
      <c r="I1006" s="44" t="s">
        <v>223</v>
      </c>
      <c r="J1006" s="44" t="s">
        <v>224</v>
      </c>
      <c r="K1006" s="45">
        <v>63127.999999999978</v>
      </c>
    </row>
    <row r="1007" spans="1:11" x14ac:dyDescent="0.35">
      <c r="A1007" s="44">
        <v>472</v>
      </c>
      <c r="C1007" s="44" t="s">
        <v>621</v>
      </c>
      <c r="D1007" s="44" t="s">
        <v>209</v>
      </c>
      <c r="E1007" s="44" t="s">
        <v>27</v>
      </c>
      <c r="F1007" s="44">
        <v>6</v>
      </c>
      <c r="G1007" s="44" t="s">
        <v>210</v>
      </c>
      <c r="H1007" s="44">
        <v>1954</v>
      </c>
      <c r="I1007" s="44" t="s">
        <v>211</v>
      </c>
      <c r="J1007" s="44" t="s">
        <v>212</v>
      </c>
      <c r="K1007" s="45">
        <v>57007.079999999987</v>
      </c>
    </row>
    <row r="1008" spans="1:11" x14ac:dyDescent="0.35">
      <c r="A1008" s="44">
        <v>472</v>
      </c>
      <c r="C1008" s="44" t="s">
        <v>621</v>
      </c>
      <c r="D1008" s="44" t="s">
        <v>213</v>
      </c>
      <c r="E1008" s="44" t="s">
        <v>214</v>
      </c>
      <c r="F1008" s="44">
        <v>6</v>
      </c>
      <c r="G1008" s="44" t="s">
        <v>215</v>
      </c>
      <c r="H1008" s="44">
        <v>1954</v>
      </c>
      <c r="I1008" s="44" t="s">
        <v>150</v>
      </c>
      <c r="J1008" s="44" t="s">
        <v>216</v>
      </c>
      <c r="K1008" s="45">
        <v>122825.82</v>
      </c>
    </row>
    <row r="1009" spans="1:11" x14ac:dyDescent="0.35">
      <c r="A1009" s="44">
        <v>472</v>
      </c>
      <c r="C1009" s="44" t="s">
        <v>621</v>
      </c>
      <c r="D1009" s="44" t="s">
        <v>217</v>
      </c>
      <c r="E1009" s="44" t="s">
        <v>218</v>
      </c>
      <c r="F1009" s="44">
        <v>6</v>
      </c>
      <c r="G1009" s="44" t="s">
        <v>219</v>
      </c>
      <c r="H1009" s="44">
        <v>1954</v>
      </c>
      <c r="I1009" s="44" t="s">
        <v>150</v>
      </c>
      <c r="J1009" s="44" t="s">
        <v>216</v>
      </c>
      <c r="K1009" s="45">
        <v>104649.99999999996</v>
      </c>
    </row>
    <row r="1010" spans="1:11" x14ac:dyDescent="0.35">
      <c r="A1010" s="44">
        <v>472</v>
      </c>
      <c r="C1010" s="44" t="s">
        <v>621</v>
      </c>
      <c r="D1010" s="44" t="s">
        <v>220</v>
      </c>
      <c r="E1010" s="44" t="s">
        <v>221</v>
      </c>
      <c r="F1010" s="44">
        <v>6</v>
      </c>
      <c r="G1010" s="44" t="s">
        <v>222</v>
      </c>
      <c r="H1010" s="44">
        <v>1954</v>
      </c>
      <c r="I1010" s="44" t="s">
        <v>223</v>
      </c>
      <c r="J1010" s="44" t="s">
        <v>224</v>
      </c>
      <c r="K1010" s="45">
        <v>21092.5</v>
      </c>
    </row>
    <row r="1011" spans="1:11" x14ac:dyDescent="0.35">
      <c r="A1011" s="44">
        <v>472</v>
      </c>
      <c r="C1011" s="44" t="s">
        <v>621</v>
      </c>
      <c r="D1011" s="44" t="s">
        <v>225</v>
      </c>
      <c r="E1011" s="44" t="s">
        <v>226</v>
      </c>
      <c r="F1011" s="44">
        <v>6</v>
      </c>
      <c r="G1011" s="44" t="s">
        <v>227</v>
      </c>
      <c r="H1011" s="44">
        <v>1954</v>
      </c>
      <c r="I1011" s="44" t="s">
        <v>150</v>
      </c>
      <c r="J1011" s="44" t="s">
        <v>216</v>
      </c>
      <c r="K1011" s="45">
        <v>38967.5</v>
      </c>
    </row>
    <row r="1012" spans="1:11" x14ac:dyDescent="0.35">
      <c r="A1012" s="44">
        <v>472</v>
      </c>
      <c r="C1012" s="44" t="s">
        <v>621</v>
      </c>
      <c r="D1012" s="44" t="s">
        <v>596</v>
      </c>
      <c r="E1012" s="44" t="s">
        <v>597</v>
      </c>
      <c r="F1012" s="44">
        <v>6</v>
      </c>
      <c r="G1012" s="44" t="s">
        <v>598</v>
      </c>
      <c r="H1012" s="44">
        <v>1954</v>
      </c>
      <c r="I1012" s="44" t="s">
        <v>211</v>
      </c>
      <c r="J1012" s="44" t="s">
        <v>212</v>
      </c>
      <c r="K1012" s="45">
        <v>75354.5</v>
      </c>
    </row>
    <row r="1013" spans="1:11" x14ac:dyDescent="0.35">
      <c r="A1013" s="44">
        <v>472</v>
      </c>
      <c r="C1013" s="44" t="s">
        <v>621</v>
      </c>
      <c r="D1013" s="44" t="s">
        <v>228</v>
      </c>
      <c r="E1013" s="44" t="s">
        <v>229</v>
      </c>
      <c r="F1013" s="44">
        <v>6</v>
      </c>
      <c r="G1013" s="44" t="s">
        <v>230</v>
      </c>
      <c r="H1013" s="44">
        <v>1954</v>
      </c>
      <c r="I1013" s="44" t="s">
        <v>223</v>
      </c>
      <c r="J1013" s="44" t="s">
        <v>224</v>
      </c>
      <c r="K1013" s="45">
        <v>22951.239999999994</v>
      </c>
    </row>
    <row r="1014" spans="1:11" x14ac:dyDescent="0.35">
      <c r="A1014" s="44">
        <v>472</v>
      </c>
      <c r="C1014" s="44" t="s">
        <v>621</v>
      </c>
      <c r="D1014" s="44" t="s">
        <v>231</v>
      </c>
      <c r="E1014" s="44" t="s">
        <v>232</v>
      </c>
      <c r="F1014" s="44">
        <v>6</v>
      </c>
      <c r="G1014" s="44" t="s">
        <v>233</v>
      </c>
      <c r="H1014" s="44">
        <v>1954</v>
      </c>
      <c r="I1014" s="44" t="s">
        <v>150</v>
      </c>
      <c r="J1014" s="44" t="s">
        <v>216</v>
      </c>
      <c r="K1014" s="45">
        <v>146032.95000000004</v>
      </c>
    </row>
    <row r="1015" spans="1:11" x14ac:dyDescent="0.35">
      <c r="A1015" s="44">
        <v>472</v>
      </c>
      <c r="C1015" s="44" t="s">
        <v>621</v>
      </c>
      <c r="D1015" s="44" t="s">
        <v>234</v>
      </c>
      <c r="E1015" s="44" t="s">
        <v>235</v>
      </c>
      <c r="F1015" s="44">
        <v>6</v>
      </c>
      <c r="G1015" s="44" t="s">
        <v>236</v>
      </c>
      <c r="H1015" s="44">
        <v>1954</v>
      </c>
      <c r="I1015" s="44" t="s">
        <v>150</v>
      </c>
      <c r="J1015" s="44" t="s">
        <v>216</v>
      </c>
      <c r="K1015" s="45">
        <v>95113.299999999988</v>
      </c>
    </row>
    <row r="1016" spans="1:11" x14ac:dyDescent="0.35">
      <c r="A1016" s="44">
        <v>472</v>
      </c>
      <c r="C1016" s="44" t="s">
        <v>621</v>
      </c>
      <c r="D1016" s="44" t="s">
        <v>237</v>
      </c>
      <c r="E1016" s="44" t="s">
        <v>238</v>
      </c>
      <c r="F1016" s="44">
        <v>6</v>
      </c>
      <c r="G1016" s="44" t="s">
        <v>239</v>
      </c>
      <c r="H1016" s="44">
        <v>1954</v>
      </c>
      <c r="I1016" s="44" t="s">
        <v>150</v>
      </c>
      <c r="J1016" s="44" t="s">
        <v>216</v>
      </c>
      <c r="K1016" s="45">
        <v>85956.589999999982</v>
      </c>
    </row>
    <row r="1017" spans="1:11" x14ac:dyDescent="0.35">
      <c r="A1017" s="44">
        <v>472</v>
      </c>
      <c r="C1017" s="44" t="s">
        <v>621</v>
      </c>
      <c r="D1017" s="44" t="s">
        <v>240</v>
      </c>
      <c r="E1017" s="44" t="s">
        <v>241</v>
      </c>
      <c r="F1017" s="44">
        <v>6</v>
      </c>
      <c r="G1017" s="44" t="s">
        <v>242</v>
      </c>
      <c r="H1017" s="44">
        <v>1954</v>
      </c>
      <c r="I1017" s="44" t="s">
        <v>150</v>
      </c>
      <c r="J1017" s="44" t="s">
        <v>216</v>
      </c>
      <c r="K1017" s="45">
        <v>123685.25000000001</v>
      </c>
    </row>
    <row r="1018" spans="1:11" x14ac:dyDescent="0.35">
      <c r="A1018" s="44">
        <v>472</v>
      </c>
      <c r="C1018" s="44" t="s">
        <v>621</v>
      </c>
      <c r="D1018" s="44" t="s">
        <v>243</v>
      </c>
      <c r="E1018" s="44" t="s">
        <v>244</v>
      </c>
      <c r="F1018" s="44">
        <v>6</v>
      </c>
      <c r="G1018" s="44" t="s">
        <v>245</v>
      </c>
      <c r="H1018" s="44">
        <v>1970</v>
      </c>
      <c r="I1018" s="44" t="s">
        <v>246</v>
      </c>
      <c r="J1018" s="44" t="s">
        <v>247</v>
      </c>
      <c r="K1018" s="45">
        <v>380021</v>
      </c>
    </row>
    <row r="1019" spans="1:11" x14ac:dyDescent="0.35">
      <c r="A1019" s="44">
        <v>472</v>
      </c>
      <c r="C1019" s="44" t="s">
        <v>621</v>
      </c>
      <c r="D1019" s="44" t="s">
        <v>248</v>
      </c>
      <c r="E1019" s="44" t="s">
        <v>249</v>
      </c>
      <c r="F1019" s="44">
        <v>22</v>
      </c>
      <c r="G1019" s="44" t="s">
        <v>250</v>
      </c>
      <c r="H1019" s="44" t="s">
        <v>178</v>
      </c>
      <c r="I1019" s="44">
        <v>1300</v>
      </c>
      <c r="J1019" s="44" t="s">
        <v>251</v>
      </c>
      <c r="K1019" s="45">
        <v>1972538.0000000002</v>
      </c>
    </row>
    <row r="1020" spans="1:11" x14ac:dyDescent="0.35">
      <c r="A1020" s="44">
        <v>472</v>
      </c>
      <c r="C1020" s="44" t="s">
        <v>621</v>
      </c>
      <c r="D1020" s="44" t="s">
        <v>252</v>
      </c>
      <c r="E1020" s="44" t="s">
        <v>253</v>
      </c>
      <c r="F1020" s="44">
        <v>58</v>
      </c>
      <c r="G1020" s="44" t="s">
        <v>254</v>
      </c>
      <c r="H1020" s="44" t="s">
        <v>178</v>
      </c>
      <c r="I1020" s="44">
        <v>2400</v>
      </c>
      <c r="J1020" s="44" t="s">
        <v>255</v>
      </c>
      <c r="K1020" s="45">
        <v>843403.99999999965</v>
      </c>
    </row>
    <row r="1021" spans="1:11" x14ac:dyDescent="0.35">
      <c r="A1021" s="44">
        <v>472</v>
      </c>
      <c r="C1021" s="44" t="s">
        <v>621</v>
      </c>
      <c r="D1021" s="44" t="s">
        <v>256</v>
      </c>
      <c r="E1021" s="44" t="s">
        <v>257</v>
      </c>
      <c r="F1021" s="44">
        <v>22</v>
      </c>
      <c r="G1021" s="44" t="s">
        <v>258</v>
      </c>
      <c r="H1021" s="44" t="s">
        <v>190</v>
      </c>
      <c r="I1021" s="44" t="s">
        <v>150</v>
      </c>
      <c r="J1021" s="44" t="s">
        <v>259</v>
      </c>
      <c r="K1021" s="45">
        <v>10000</v>
      </c>
    </row>
    <row r="1022" spans="1:11" x14ac:dyDescent="0.35">
      <c r="A1022" s="44">
        <v>472</v>
      </c>
      <c r="C1022" s="44" t="s">
        <v>621</v>
      </c>
      <c r="D1022" s="44" t="s">
        <v>260</v>
      </c>
      <c r="E1022" s="44" t="s">
        <v>261</v>
      </c>
      <c r="F1022" s="44">
        <v>22</v>
      </c>
      <c r="G1022" s="44" t="s">
        <v>262</v>
      </c>
      <c r="H1022" s="44" t="s">
        <v>190</v>
      </c>
      <c r="I1022" s="44" t="s">
        <v>150</v>
      </c>
      <c r="J1022" s="44" t="s">
        <v>259</v>
      </c>
      <c r="K1022" s="45">
        <v>5400</v>
      </c>
    </row>
    <row r="1023" spans="1:11" x14ac:dyDescent="0.35">
      <c r="A1023" s="44">
        <v>472</v>
      </c>
      <c r="C1023" s="44" t="s">
        <v>621</v>
      </c>
      <c r="D1023" s="44" t="s">
        <v>263</v>
      </c>
      <c r="E1023" s="44" t="s">
        <v>264</v>
      </c>
      <c r="F1023" s="44">
        <v>22</v>
      </c>
      <c r="G1023" s="44" t="s">
        <v>265</v>
      </c>
      <c r="H1023" s="44" t="s">
        <v>190</v>
      </c>
      <c r="I1023" s="44" t="s">
        <v>150</v>
      </c>
      <c r="J1023" s="44" t="s">
        <v>259</v>
      </c>
      <c r="K1023" s="45">
        <v>6000</v>
      </c>
    </row>
    <row r="1024" spans="1:11" x14ac:dyDescent="0.35">
      <c r="A1024" s="44">
        <v>472</v>
      </c>
      <c r="C1024" s="44" t="s">
        <v>621</v>
      </c>
      <c r="D1024" s="44" t="s">
        <v>266</v>
      </c>
      <c r="E1024" s="44" t="s">
        <v>267</v>
      </c>
      <c r="F1024" s="44">
        <v>22</v>
      </c>
      <c r="G1024" s="44" t="s">
        <v>268</v>
      </c>
      <c r="H1024" s="44" t="s">
        <v>190</v>
      </c>
      <c r="I1024" s="44" t="s">
        <v>150</v>
      </c>
      <c r="J1024" s="44" t="s">
        <v>259</v>
      </c>
      <c r="K1024" s="45">
        <v>21750.000000000004</v>
      </c>
    </row>
    <row r="1025" spans="1:11" x14ac:dyDescent="0.35">
      <c r="A1025" s="44">
        <v>472</v>
      </c>
      <c r="C1025" s="44" t="s">
        <v>621</v>
      </c>
      <c r="D1025" s="44" t="s">
        <v>269</v>
      </c>
      <c r="E1025" s="44" t="s">
        <v>270</v>
      </c>
      <c r="F1025" s="44">
        <v>22</v>
      </c>
      <c r="G1025" s="44" t="s">
        <v>271</v>
      </c>
      <c r="H1025" s="44" t="s">
        <v>190</v>
      </c>
      <c r="I1025" s="44">
        <v>1800</v>
      </c>
      <c r="J1025" s="44" t="s">
        <v>272</v>
      </c>
      <c r="K1025" s="45">
        <v>9999.9999999959982</v>
      </c>
    </row>
    <row r="1026" spans="1:11" x14ac:dyDescent="0.35">
      <c r="A1026" s="44">
        <v>472</v>
      </c>
      <c r="C1026" s="44" t="s">
        <v>621</v>
      </c>
      <c r="D1026" s="44" t="s">
        <v>276</v>
      </c>
      <c r="E1026" s="44" t="s">
        <v>277</v>
      </c>
      <c r="F1026" s="44">
        <v>22</v>
      </c>
      <c r="G1026" s="44" t="s">
        <v>278</v>
      </c>
      <c r="H1026" s="44" t="s">
        <v>190</v>
      </c>
      <c r="I1026" s="44" t="s">
        <v>172</v>
      </c>
      <c r="J1026" s="44" t="s">
        <v>279</v>
      </c>
      <c r="K1026" s="45">
        <v>1250</v>
      </c>
    </row>
    <row r="1027" spans="1:11" x14ac:dyDescent="0.35">
      <c r="A1027" s="44">
        <v>472</v>
      </c>
      <c r="C1027" s="44" t="s">
        <v>621</v>
      </c>
      <c r="D1027" s="44" t="s">
        <v>280</v>
      </c>
      <c r="E1027" s="44" t="s">
        <v>281</v>
      </c>
      <c r="F1027" s="44">
        <v>22</v>
      </c>
      <c r="G1027" s="44" t="s">
        <v>282</v>
      </c>
      <c r="H1027" s="44" t="s">
        <v>190</v>
      </c>
      <c r="I1027" s="44" t="s">
        <v>150</v>
      </c>
      <c r="J1027" s="44" t="s">
        <v>259</v>
      </c>
      <c r="K1027" s="45">
        <v>6999.9999999999991</v>
      </c>
    </row>
    <row r="1028" spans="1:11" x14ac:dyDescent="0.35">
      <c r="A1028" s="44">
        <v>472</v>
      </c>
      <c r="C1028" s="44" t="s">
        <v>621</v>
      </c>
      <c r="D1028" s="44" t="s">
        <v>283</v>
      </c>
      <c r="E1028" s="44" t="s">
        <v>284</v>
      </c>
      <c r="F1028" s="44">
        <v>22</v>
      </c>
      <c r="G1028" s="44" t="s">
        <v>285</v>
      </c>
      <c r="H1028" s="44" t="s">
        <v>190</v>
      </c>
      <c r="I1028" s="44" t="s">
        <v>150</v>
      </c>
      <c r="J1028" s="44" t="s">
        <v>259</v>
      </c>
      <c r="K1028" s="45">
        <v>8000</v>
      </c>
    </row>
    <row r="1029" spans="1:11" x14ac:dyDescent="0.35">
      <c r="A1029" s="44">
        <v>472</v>
      </c>
      <c r="C1029" s="44" t="s">
        <v>621</v>
      </c>
      <c r="D1029" s="44" t="s">
        <v>286</v>
      </c>
      <c r="E1029" s="44" t="s">
        <v>137</v>
      </c>
      <c r="F1029" s="44">
        <v>22</v>
      </c>
      <c r="G1029" s="44" t="s">
        <v>287</v>
      </c>
      <c r="H1029" s="44" t="s">
        <v>190</v>
      </c>
      <c r="I1029" s="44">
        <v>1600</v>
      </c>
      <c r="J1029" s="44" t="s">
        <v>288</v>
      </c>
      <c r="K1029" s="45">
        <v>1000.0000000000001</v>
      </c>
    </row>
    <row r="1030" spans="1:11" x14ac:dyDescent="0.35">
      <c r="A1030" s="44">
        <v>472</v>
      </c>
      <c r="C1030" s="44" t="s">
        <v>621</v>
      </c>
      <c r="D1030" s="44" t="s">
        <v>289</v>
      </c>
      <c r="E1030" s="44" t="s">
        <v>290</v>
      </c>
      <c r="F1030" s="44">
        <v>23</v>
      </c>
      <c r="G1030" s="44" t="s">
        <v>291</v>
      </c>
      <c r="H1030" s="44" t="s">
        <v>292</v>
      </c>
      <c r="I1030" s="44">
        <v>1300</v>
      </c>
      <c r="J1030" s="44" t="s">
        <v>293</v>
      </c>
      <c r="K1030" s="45">
        <v>177713.20399999971</v>
      </c>
    </row>
    <row r="1031" spans="1:11" x14ac:dyDescent="0.35">
      <c r="A1031" s="44">
        <v>472</v>
      </c>
      <c r="C1031" s="44" t="s">
        <v>621</v>
      </c>
      <c r="D1031" s="44" t="s">
        <v>294</v>
      </c>
      <c r="E1031" s="44" t="s">
        <v>295</v>
      </c>
      <c r="F1031" s="44">
        <v>23</v>
      </c>
      <c r="G1031" s="44" t="s">
        <v>296</v>
      </c>
      <c r="H1031" s="44" t="s">
        <v>297</v>
      </c>
      <c r="I1031" s="44">
        <v>1300</v>
      </c>
      <c r="J1031" s="44" t="s">
        <v>298</v>
      </c>
      <c r="K1031" s="45">
        <v>41561.958999999952</v>
      </c>
    </row>
    <row r="1032" spans="1:11" x14ac:dyDescent="0.35">
      <c r="A1032" s="44">
        <v>472</v>
      </c>
      <c r="C1032" s="44" t="s">
        <v>621</v>
      </c>
      <c r="D1032" s="44" t="s">
        <v>299</v>
      </c>
      <c r="E1032" s="44" t="s">
        <v>300</v>
      </c>
      <c r="F1032" s="44">
        <v>23</v>
      </c>
      <c r="G1032" s="44" t="s">
        <v>301</v>
      </c>
      <c r="H1032" s="44" t="s">
        <v>302</v>
      </c>
      <c r="I1032" s="44">
        <v>1300</v>
      </c>
      <c r="J1032" s="44" t="s">
        <v>303</v>
      </c>
      <c r="K1032" s="45">
        <v>8130.7541249999877</v>
      </c>
    </row>
    <row r="1033" spans="1:11" x14ac:dyDescent="0.35">
      <c r="A1033" s="44">
        <v>472</v>
      </c>
      <c r="C1033" s="44" t="s">
        <v>621</v>
      </c>
      <c r="D1033" s="44" t="s">
        <v>304</v>
      </c>
      <c r="E1033" s="44" t="s">
        <v>305</v>
      </c>
      <c r="F1033" s="44">
        <v>23</v>
      </c>
      <c r="G1033" s="44" t="s">
        <v>306</v>
      </c>
      <c r="H1033" s="44" t="s">
        <v>307</v>
      </c>
      <c r="I1033" s="44">
        <v>1300</v>
      </c>
      <c r="J1033" s="44" t="s">
        <v>308</v>
      </c>
      <c r="K1033" s="45">
        <v>2196</v>
      </c>
    </row>
    <row r="1034" spans="1:11" x14ac:dyDescent="0.35">
      <c r="A1034" s="44">
        <v>472</v>
      </c>
      <c r="C1034" s="44" t="s">
        <v>621</v>
      </c>
      <c r="D1034" s="44" t="s">
        <v>309</v>
      </c>
      <c r="E1034" s="44" t="s">
        <v>310</v>
      </c>
      <c r="F1034" s="44">
        <v>23</v>
      </c>
      <c r="G1034" s="44" t="s">
        <v>311</v>
      </c>
      <c r="H1034" s="44" t="s">
        <v>312</v>
      </c>
      <c r="I1034" s="44">
        <v>1300</v>
      </c>
      <c r="J1034" s="44" t="s">
        <v>313</v>
      </c>
      <c r="K1034" s="45">
        <v>10097.686799999985</v>
      </c>
    </row>
    <row r="1035" spans="1:11" x14ac:dyDescent="0.35">
      <c r="A1035" s="44">
        <v>472</v>
      </c>
      <c r="C1035" s="44" t="s">
        <v>621</v>
      </c>
      <c r="D1035" s="44" t="s">
        <v>314</v>
      </c>
      <c r="E1035" s="44" t="s">
        <v>315</v>
      </c>
      <c r="F1035" s="44">
        <v>23</v>
      </c>
      <c r="G1035" s="44" t="s">
        <v>316</v>
      </c>
      <c r="H1035" s="44" t="s">
        <v>27</v>
      </c>
      <c r="I1035" s="44">
        <v>1300</v>
      </c>
      <c r="J1035" s="44" t="s">
        <v>317</v>
      </c>
      <c r="K1035" s="45">
        <v>140797.10000000003</v>
      </c>
    </row>
    <row r="1036" spans="1:11" x14ac:dyDescent="0.35">
      <c r="A1036" s="44">
        <v>472</v>
      </c>
      <c r="C1036" s="44" t="s">
        <v>621</v>
      </c>
      <c r="D1036" s="44" t="s">
        <v>318</v>
      </c>
      <c r="E1036" s="44" t="s">
        <v>319</v>
      </c>
      <c r="F1036" s="44">
        <v>23</v>
      </c>
      <c r="G1036" s="44" t="s">
        <v>320</v>
      </c>
      <c r="H1036" s="44" t="s">
        <v>321</v>
      </c>
      <c r="I1036" s="44">
        <v>1300</v>
      </c>
      <c r="J1036" s="44" t="s">
        <v>322</v>
      </c>
      <c r="K1036" s="45">
        <v>327184.7212245001</v>
      </c>
    </row>
    <row r="1037" spans="1:11" x14ac:dyDescent="0.35">
      <c r="A1037" s="44">
        <v>472</v>
      </c>
      <c r="C1037" s="44" t="s">
        <v>621</v>
      </c>
      <c r="D1037" s="44" t="s">
        <v>323</v>
      </c>
      <c r="E1037" s="44" t="s">
        <v>324</v>
      </c>
      <c r="F1037" s="44">
        <v>23</v>
      </c>
      <c r="G1037" s="44" t="s">
        <v>325</v>
      </c>
      <c r="H1037" s="44" t="s">
        <v>326</v>
      </c>
      <c r="I1037" s="44">
        <v>1300</v>
      </c>
      <c r="J1037" s="44" t="s">
        <v>327</v>
      </c>
      <c r="K1037" s="45">
        <v>25894.500000000007</v>
      </c>
    </row>
    <row r="1038" spans="1:11" x14ac:dyDescent="0.35">
      <c r="A1038" s="44">
        <v>472</v>
      </c>
      <c r="C1038" s="44" t="s">
        <v>621</v>
      </c>
      <c r="D1038" s="44" t="s">
        <v>522</v>
      </c>
      <c r="E1038" s="44" t="s">
        <v>31</v>
      </c>
      <c r="F1038" s="44">
        <v>23</v>
      </c>
      <c r="G1038" s="44" t="s">
        <v>523</v>
      </c>
      <c r="H1038" s="44" t="s">
        <v>524</v>
      </c>
      <c r="I1038" s="44">
        <v>1300</v>
      </c>
      <c r="J1038" s="44" t="s">
        <v>525</v>
      </c>
      <c r="K1038" s="45">
        <v>231188.8382000002</v>
      </c>
    </row>
    <row r="1039" spans="1:11" x14ac:dyDescent="0.35">
      <c r="A1039" s="44">
        <v>472</v>
      </c>
      <c r="C1039" s="44" t="s">
        <v>621</v>
      </c>
      <c r="D1039" s="44" t="s">
        <v>328</v>
      </c>
      <c r="E1039" s="44" t="s">
        <v>329</v>
      </c>
      <c r="F1039" s="44">
        <v>43</v>
      </c>
      <c r="G1039" s="44" t="s">
        <v>330</v>
      </c>
      <c r="H1039" s="44" t="s">
        <v>31</v>
      </c>
      <c r="I1039" s="44">
        <v>2200</v>
      </c>
      <c r="J1039" s="44" t="s">
        <v>331</v>
      </c>
      <c r="K1039" s="45">
        <v>4000</v>
      </c>
    </row>
    <row r="1040" spans="1:11" x14ac:dyDescent="0.35">
      <c r="A1040" s="44">
        <v>472</v>
      </c>
      <c r="C1040" s="44" t="s">
        <v>621</v>
      </c>
      <c r="D1040" s="44" t="s">
        <v>332</v>
      </c>
      <c r="E1040" s="44" t="s">
        <v>333</v>
      </c>
      <c r="F1040" s="44">
        <v>43</v>
      </c>
      <c r="G1040" s="44" t="s">
        <v>334</v>
      </c>
      <c r="H1040" s="44" t="s">
        <v>31</v>
      </c>
      <c r="I1040" s="44">
        <v>2200</v>
      </c>
      <c r="J1040" s="44" t="s">
        <v>331</v>
      </c>
      <c r="K1040" s="45">
        <v>7200</v>
      </c>
    </row>
    <row r="1041" spans="1:11" x14ac:dyDescent="0.35">
      <c r="A1041" s="44">
        <v>472</v>
      </c>
      <c r="C1041" s="44" t="s">
        <v>621</v>
      </c>
      <c r="D1041" s="44" t="s">
        <v>335</v>
      </c>
      <c r="E1041" s="44" t="s">
        <v>336</v>
      </c>
      <c r="F1041" s="44">
        <v>43</v>
      </c>
      <c r="G1041" s="44" t="s">
        <v>337</v>
      </c>
      <c r="H1041" s="44" t="s">
        <v>31</v>
      </c>
      <c r="I1041" s="44">
        <v>2200</v>
      </c>
      <c r="J1041" s="44" t="s">
        <v>331</v>
      </c>
      <c r="K1041" s="45">
        <v>4000.0000000000005</v>
      </c>
    </row>
    <row r="1042" spans="1:11" x14ac:dyDescent="0.35">
      <c r="A1042" s="44">
        <v>472</v>
      </c>
      <c r="C1042" s="44" t="s">
        <v>621</v>
      </c>
      <c r="D1042" s="44" t="s">
        <v>338</v>
      </c>
      <c r="E1042" s="44" t="s">
        <v>339</v>
      </c>
      <c r="F1042" s="44">
        <v>43</v>
      </c>
      <c r="G1042" s="44" t="s">
        <v>340</v>
      </c>
      <c r="H1042" s="44" t="s">
        <v>31</v>
      </c>
      <c r="I1042" s="44">
        <v>2200</v>
      </c>
      <c r="J1042" s="44" t="s">
        <v>331</v>
      </c>
      <c r="K1042" s="45">
        <v>3000</v>
      </c>
    </row>
    <row r="1043" spans="1:11" x14ac:dyDescent="0.35">
      <c r="A1043" s="44">
        <v>472</v>
      </c>
      <c r="C1043" s="44" t="s">
        <v>621</v>
      </c>
      <c r="D1043" s="44" t="s">
        <v>341</v>
      </c>
      <c r="E1043" s="44" t="s">
        <v>342</v>
      </c>
      <c r="F1043" s="44">
        <v>24</v>
      </c>
      <c r="G1043" s="44" t="s">
        <v>343</v>
      </c>
      <c r="H1043" s="44" t="s">
        <v>295</v>
      </c>
      <c r="I1043" s="44" t="s">
        <v>150</v>
      </c>
      <c r="J1043" s="44" t="s">
        <v>344</v>
      </c>
      <c r="K1043" s="45">
        <v>999.99999999999989</v>
      </c>
    </row>
    <row r="1044" spans="1:11" x14ac:dyDescent="0.35">
      <c r="A1044" s="44">
        <v>472</v>
      </c>
      <c r="C1044" s="44" t="s">
        <v>621</v>
      </c>
      <c r="D1044" s="44" t="s">
        <v>345</v>
      </c>
      <c r="E1044" s="44" t="s">
        <v>346</v>
      </c>
      <c r="F1044" s="44">
        <v>24</v>
      </c>
      <c r="G1044" s="44" t="s">
        <v>347</v>
      </c>
      <c r="H1044" s="44" t="s">
        <v>305</v>
      </c>
      <c r="I1044" s="44" t="s">
        <v>150</v>
      </c>
      <c r="J1044" s="44" t="s">
        <v>348</v>
      </c>
      <c r="K1044" s="45">
        <v>10000</v>
      </c>
    </row>
    <row r="1045" spans="1:11" x14ac:dyDescent="0.35">
      <c r="A1045" s="44">
        <v>472</v>
      </c>
      <c r="C1045" s="44" t="s">
        <v>621</v>
      </c>
      <c r="D1045" s="44" t="s">
        <v>349</v>
      </c>
      <c r="E1045" s="44" t="s">
        <v>350</v>
      </c>
      <c r="F1045" s="44">
        <v>25</v>
      </c>
      <c r="G1045" s="44" t="s">
        <v>351</v>
      </c>
      <c r="H1045" s="44" t="s">
        <v>31</v>
      </c>
      <c r="I1045" s="44" t="s">
        <v>150</v>
      </c>
      <c r="J1045" s="44" t="s">
        <v>352</v>
      </c>
      <c r="K1045" s="45">
        <v>4000</v>
      </c>
    </row>
    <row r="1046" spans="1:11" x14ac:dyDescent="0.35">
      <c r="A1046" s="44">
        <v>472</v>
      </c>
      <c r="C1046" s="44" t="s">
        <v>621</v>
      </c>
      <c r="D1046" s="44" t="s">
        <v>353</v>
      </c>
      <c r="E1046" s="44" t="s">
        <v>354</v>
      </c>
      <c r="F1046" s="44">
        <v>61</v>
      </c>
      <c r="G1046" s="44" t="s">
        <v>355</v>
      </c>
      <c r="H1046" s="44" t="s">
        <v>31</v>
      </c>
      <c r="I1046" s="44">
        <v>2400</v>
      </c>
      <c r="J1046" s="44" t="s">
        <v>356</v>
      </c>
      <c r="K1046" s="45">
        <v>6999.9999999999991</v>
      </c>
    </row>
    <row r="1047" spans="1:11" x14ac:dyDescent="0.35">
      <c r="A1047" s="44">
        <v>472</v>
      </c>
      <c r="C1047" s="44" t="s">
        <v>621</v>
      </c>
      <c r="D1047" s="44" t="s">
        <v>361</v>
      </c>
      <c r="E1047" s="44" t="s">
        <v>362</v>
      </c>
      <c r="F1047" s="44">
        <v>25</v>
      </c>
      <c r="G1047" s="44" t="s">
        <v>363</v>
      </c>
      <c r="H1047" s="44" t="s">
        <v>31</v>
      </c>
      <c r="I1047" s="44" t="s">
        <v>150</v>
      </c>
      <c r="J1047" s="44" t="s">
        <v>352</v>
      </c>
      <c r="K1047" s="45">
        <v>6323.0000000000009</v>
      </c>
    </row>
    <row r="1048" spans="1:11" x14ac:dyDescent="0.35">
      <c r="A1048" s="44">
        <v>472</v>
      </c>
      <c r="C1048" s="44" t="s">
        <v>621</v>
      </c>
      <c r="D1048" s="44" t="s">
        <v>364</v>
      </c>
      <c r="E1048" s="44" t="s">
        <v>365</v>
      </c>
      <c r="F1048" s="44">
        <v>25</v>
      </c>
      <c r="G1048" s="44" t="s">
        <v>366</v>
      </c>
      <c r="H1048" s="44" t="s">
        <v>31</v>
      </c>
      <c r="I1048" s="44" t="s">
        <v>150</v>
      </c>
      <c r="J1048" s="44" t="s">
        <v>352</v>
      </c>
      <c r="K1048" s="45">
        <v>4000</v>
      </c>
    </row>
    <row r="1049" spans="1:11" x14ac:dyDescent="0.35">
      <c r="A1049" s="44">
        <v>472</v>
      </c>
      <c r="C1049" s="44" t="s">
        <v>621</v>
      </c>
      <c r="D1049" s="44" t="s">
        <v>367</v>
      </c>
      <c r="E1049" s="44" t="s">
        <v>368</v>
      </c>
      <c r="F1049" s="44">
        <v>25</v>
      </c>
      <c r="G1049" s="44" t="s">
        <v>369</v>
      </c>
      <c r="H1049" s="44" t="s">
        <v>31</v>
      </c>
      <c r="I1049" s="44">
        <v>1900</v>
      </c>
      <c r="J1049" s="44" t="s">
        <v>360</v>
      </c>
      <c r="K1049" s="45">
        <v>2200</v>
      </c>
    </row>
    <row r="1050" spans="1:11" x14ac:dyDescent="0.35">
      <c r="A1050" s="44">
        <v>472</v>
      </c>
      <c r="C1050" s="44" t="s">
        <v>621</v>
      </c>
      <c r="D1050" s="44" t="s">
        <v>370</v>
      </c>
      <c r="E1050" s="44" t="s">
        <v>371</v>
      </c>
      <c r="F1050" s="44">
        <v>25</v>
      </c>
      <c r="G1050" s="44" t="s">
        <v>372</v>
      </c>
      <c r="H1050" s="44" t="s">
        <v>31</v>
      </c>
      <c r="I1050" s="44" t="s">
        <v>150</v>
      </c>
      <c r="J1050" s="44" t="s">
        <v>352</v>
      </c>
      <c r="K1050" s="45">
        <v>6000.0000000000009</v>
      </c>
    </row>
    <row r="1051" spans="1:11" x14ac:dyDescent="0.35">
      <c r="A1051" s="44">
        <v>472</v>
      </c>
      <c r="C1051" s="44" t="s">
        <v>621</v>
      </c>
      <c r="D1051" s="44" t="s">
        <v>373</v>
      </c>
      <c r="E1051" s="44" t="s">
        <v>374</v>
      </c>
      <c r="F1051" s="44">
        <v>25</v>
      </c>
      <c r="G1051" s="44" t="s">
        <v>375</v>
      </c>
      <c r="H1051" s="44" t="s">
        <v>31</v>
      </c>
      <c r="I1051" s="44" t="s">
        <v>27</v>
      </c>
      <c r="J1051" s="44" t="s">
        <v>376</v>
      </c>
      <c r="K1051" s="45">
        <v>5000</v>
      </c>
    </row>
    <row r="1052" spans="1:11" x14ac:dyDescent="0.35">
      <c r="A1052" s="44">
        <v>472</v>
      </c>
      <c r="C1052" s="44" t="s">
        <v>621</v>
      </c>
      <c r="D1052" s="44" t="s">
        <v>377</v>
      </c>
      <c r="E1052" s="44" t="s">
        <v>378</v>
      </c>
      <c r="F1052" s="44">
        <v>25</v>
      </c>
      <c r="G1052" s="44" t="s">
        <v>135</v>
      </c>
      <c r="H1052" s="44" t="s">
        <v>31</v>
      </c>
      <c r="I1052" s="44" t="s">
        <v>137</v>
      </c>
      <c r="J1052" s="44" t="s">
        <v>379</v>
      </c>
      <c r="K1052" s="45">
        <v>749.99999999999989</v>
      </c>
    </row>
    <row r="1053" spans="1:11" x14ac:dyDescent="0.35">
      <c r="A1053" s="44">
        <v>472</v>
      </c>
      <c r="C1053" s="44" t="s">
        <v>621</v>
      </c>
      <c r="D1053" s="44" t="s">
        <v>556</v>
      </c>
      <c r="E1053" s="44" t="s">
        <v>557</v>
      </c>
      <c r="F1053" s="44">
        <v>25</v>
      </c>
      <c r="G1053" s="44" t="s">
        <v>558</v>
      </c>
      <c r="H1053" s="44" t="s">
        <v>31</v>
      </c>
      <c r="I1053" s="44" t="s">
        <v>31</v>
      </c>
      <c r="J1053" s="44" t="s">
        <v>559</v>
      </c>
      <c r="K1053" s="45">
        <v>750</v>
      </c>
    </row>
    <row r="1054" spans="1:11" x14ac:dyDescent="0.35">
      <c r="A1054" s="44">
        <v>472</v>
      </c>
      <c r="C1054" s="44" t="s">
        <v>621</v>
      </c>
      <c r="D1054" s="44" t="s">
        <v>380</v>
      </c>
      <c r="E1054" s="44" t="s">
        <v>381</v>
      </c>
      <c r="F1054" s="44">
        <v>25</v>
      </c>
      <c r="G1054" s="44" t="s">
        <v>382</v>
      </c>
      <c r="H1054" s="44" t="s">
        <v>31</v>
      </c>
      <c r="I1054" s="44">
        <v>1100</v>
      </c>
      <c r="J1054" s="44" t="s">
        <v>383</v>
      </c>
      <c r="K1054" s="45">
        <v>750</v>
      </c>
    </row>
    <row r="1055" spans="1:11" x14ac:dyDescent="0.35">
      <c r="A1055" s="44">
        <v>472</v>
      </c>
      <c r="C1055" s="44" t="s">
        <v>621</v>
      </c>
      <c r="D1055" s="44" t="s">
        <v>384</v>
      </c>
      <c r="E1055" s="44" t="s">
        <v>385</v>
      </c>
      <c r="F1055" s="44">
        <v>25</v>
      </c>
      <c r="G1055" s="44" t="s">
        <v>386</v>
      </c>
      <c r="H1055" s="44" t="s">
        <v>31</v>
      </c>
      <c r="I1055" s="44">
        <v>1300</v>
      </c>
      <c r="J1055" s="44" t="s">
        <v>387</v>
      </c>
      <c r="K1055" s="45">
        <v>8000.0000000000009</v>
      </c>
    </row>
    <row r="1056" spans="1:11" x14ac:dyDescent="0.35">
      <c r="A1056" s="44">
        <v>472</v>
      </c>
      <c r="C1056" s="44" t="s">
        <v>621</v>
      </c>
      <c r="D1056" s="44" t="s">
        <v>388</v>
      </c>
      <c r="E1056" s="44" t="s">
        <v>389</v>
      </c>
      <c r="F1056" s="44">
        <v>25</v>
      </c>
      <c r="G1056" s="44" t="s">
        <v>390</v>
      </c>
      <c r="H1056" s="44" t="s">
        <v>31</v>
      </c>
      <c r="I1056" s="44">
        <v>1300</v>
      </c>
      <c r="J1056" s="44" t="s">
        <v>387</v>
      </c>
      <c r="K1056" s="45">
        <v>2500</v>
      </c>
    </row>
    <row r="1057" spans="1:11" x14ac:dyDescent="0.35">
      <c r="A1057" s="44">
        <v>472</v>
      </c>
      <c r="C1057" s="44" t="s">
        <v>621</v>
      </c>
      <c r="D1057" s="44" t="s">
        <v>391</v>
      </c>
      <c r="E1057" s="44" t="s">
        <v>392</v>
      </c>
      <c r="F1057" s="44">
        <v>25</v>
      </c>
      <c r="G1057" s="44" t="s">
        <v>393</v>
      </c>
      <c r="H1057" s="44" t="s">
        <v>31</v>
      </c>
      <c r="I1057" s="44">
        <v>1500</v>
      </c>
      <c r="J1057" s="44" t="s">
        <v>394</v>
      </c>
      <c r="K1057" s="45">
        <v>749.99999999999989</v>
      </c>
    </row>
    <row r="1058" spans="1:11" x14ac:dyDescent="0.35">
      <c r="A1058" s="44">
        <v>472</v>
      </c>
      <c r="C1058" s="44" t="s">
        <v>621</v>
      </c>
      <c r="D1058" s="44" t="s">
        <v>395</v>
      </c>
      <c r="E1058" s="44" t="s">
        <v>396</v>
      </c>
      <c r="F1058" s="44">
        <v>25</v>
      </c>
      <c r="G1058" s="44" t="s">
        <v>397</v>
      </c>
      <c r="H1058" s="44" t="s">
        <v>31</v>
      </c>
      <c r="I1058" s="44">
        <v>1700</v>
      </c>
      <c r="J1058" s="44" t="s">
        <v>398</v>
      </c>
      <c r="K1058" s="45">
        <v>6000</v>
      </c>
    </row>
    <row r="1059" spans="1:11" x14ac:dyDescent="0.35">
      <c r="A1059" s="44">
        <v>472</v>
      </c>
      <c r="C1059" s="44" t="s">
        <v>621</v>
      </c>
      <c r="D1059" s="44" t="s">
        <v>399</v>
      </c>
      <c r="E1059" s="44" t="s">
        <v>70</v>
      </c>
      <c r="F1059" s="44">
        <v>25</v>
      </c>
      <c r="G1059" s="44" t="s">
        <v>400</v>
      </c>
      <c r="H1059" s="44" t="s">
        <v>31</v>
      </c>
      <c r="I1059" s="44">
        <v>1900</v>
      </c>
      <c r="J1059" s="44" t="s">
        <v>360</v>
      </c>
      <c r="K1059" s="45">
        <v>7000.0000000000009</v>
      </c>
    </row>
    <row r="1060" spans="1:11" x14ac:dyDescent="0.35">
      <c r="A1060" s="44">
        <v>472</v>
      </c>
      <c r="C1060" s="44" t="s">
        <v>621</v>
      </c>
      <c r="D1060" s="44" t="s">
        <v>603</v>
      </c>
      <c r="E1060" s="44" t="s">
        <v>604</v>
      </c>
      <c r="F1060" s="44">
        <v>25</v>
      </c>
      <c r="G1060" s="44" t="s">
        <v>605</v>
      </c>
      <c r="H1060" s="44" t="s">
        <v>31</v>
      </c>
      <c r="I1060" s="44">
        <v>1900</v>
      </c>
      <c r="J1060" s="44" t="s">
        <v>360</v>
      </c>
      <c r="K1060" s="45">
        <v>1500</v>
      </c>
    </row>
    <row r="1061" spans="1:11" x14ac:dyDescent="0.35">
      <c r="A1061" s="44">
        <v>472</v>
      </c>
      <c r="C1061" s="44" t="s">
        <v>621</v>
      </c>
      <c r="D1061" s="44" t="s">
        <v>401</v>
      </c>
      <c r="E1061" s="44" t="s">
        <v>402</v>
      </c>
      <c r="F1061" s="44">
        <v>25</v>
      </c>
      <c r="G1061" s="44" t="s">
        <v>403</v>
      </c>
      <c r="H1061" s="44" t="s">
        <v>31</v>
      </c>
      <c r="I1061" s="44">
        <v>1900</v>
      </c>
      <c r="J1061" s="44" t="s">
        <v>360</v>
      </c>
      <c r="K1061" s="45">
        <v>32350.000000000004</v>
      </c>
    </row>
    <row r="1062" spans="1:11" x14ac:dyDescent="0.35">
      <c r="A1062" s="44">
        <v>472</v>
      </c>
      <c r="C1062" s="44" t="s">
        <v>621</v>
      </c>
      <c r="D1062" s="44" t="s">
        <v>404</v>
      </c>
      <c r="E1062" s="44" t="s">
        <v>405</v>
      </c>
      <c r="F1062" s="44">
        <v>25</v>
      </c>
      <c r="G1062" s="44" t="s">
        <v>406</v>
      </c>
      <c r="H1062" s="44" t="s">
        <v>31</v>
      </c>
      <c r="I1062" s="44">
        <v>1900</v>
      </c>
      <c r="J1062" s="44" t="s">
        <v>360</v>
      </c>
      <c r="K1062" s="45">
        <v>7300</v>
      </c>
    </row>
    <row r="1063" spans="1:11" x14ac:dyDescent="0.35">
      <c r="A1063" s="44">
        <v>472</v>
      </c>
      <c r="C1063" s="44" t="s">
        <v>621</v>
      </c>
      <c r="D1063" s="44" t="s">
        <v>606</v>
      </c>
      <c r="E1063" s="44" t="s">
        <v>607</v>
      </c>
      <c r="F1063" s="44">
        <v>25</v>
      </c>
      <c r="G1063" s="44" t="s">
        <v>608</v>
      </c>
      <c r="H1063" s="44" t="s">
        <v>31</v>
      </c>
      <c r="I1063" s="44" t="s">
        <v>211</v>
      </c>
      <c r="J1063" s="44" t="s">
        <v>609</v>
      </c>
      <c r="K1063" s="45">
        <v>25000</v>
      </c>
    </row>
    <row r="1064" spans="1:11" x14ac:dyDescent="0.35">
      <c r="A1064" s="44">
        <v>472</v>
      </c>
      <c r="C1064" s="44" t="s">
        <v>621</v>
      </c>
      <c r="D1064" s="44" t="s">
        <v>610</v>
      </c>
      <c r="E1064" s="44" t="s">
        <v>611</v>
      </c>
      <c r="F1064" s="44">
        <v>34</v>
      </c>
      <c r="G1064" s="44" t="s">
        <v>612</v>
      </c>
      <c r="H1064" s="44" t="s">
        <v>31</v>
      </c>
      <c r="I1064" s="44">
        <v>2100</v>
      </c>
      <c r="J1064" s="44" t="s">
        <v>613</v>
      </c>
      <c r="K1064" s="45">
        <v>8200</v>
      </c>
    </row>
    <row r="1065" spans="1:11" x14ac:dyDescent="0.35">
      <c r="A1065" s="44">
        <v>472</v>
      </c>
      <c r="C1065" s="44" t="s">
        <v>621</v>
      </c>
      <c r="D1065" s="44" t="s">
        <v>407</v>
      </c>
      <c r="E1065" s="44" t="s">
        <v>408</v>
      </c>
      <c r="F1065" s="44">
        <v>25</v>
      </c>
      <c r="G1065" s="44" t="s">
        <v>409</v>
      </c>
      <c r="H1065" s="44" t="s">
        <v>31</v>
      </c>
      <c r="I1065" s="44">
        <v>1900</v>
      </c>
      <c r="J1065" s="44" t="s">
        <v>360</v>
      </c>
      <c r="K1065" s="45">
        <v>2000.0000000000002</v>
      </c>
    </row>
    <row r="1066" spans="1:11" x14ac:dyDescent="0.35">
      <c r="A1066" s="44">
        <v>472</v>
      </c>
      <c r="C1066" s="44" t="s">
        <v>621</v>
      </c>
      <c r="D1066" s="44" t="s">
        <v>614</v>
      </c>
      <c r="E1066" s="44" t="s">
        <v>615</v>
      </c>
      <c r="F1066" s="44">
        <v>25</v>
      </c>
      <c r="G1066" s="44" t="s">
        <v>616</v>
      </c>
      <c r="H1066" s="44" t="s">
        <v>31</v>
      </c>
      <c r="I1066" s="44">
        <v>1900</v>
      </c>
      <c r="J1066" s="44" t="s">
        <v>360</v>
      </c>
      <c r="K1066" s="45">
        <v>500</v>
      </c>
    </row>
    <row r="1067" spans="1:11" x14ac:dyDescent="0.35">
      <c r="A1067" s="44">
        <v>472</v>
      </c>
      <c r="C1067" s="44" t="s">
        <v>621</v>
      </c>
      <c r="D1067" s="44" t="s">
        <v>410</v>
      </c>
      <c r="E1067" s="44" t="s">
        <v>411</v>
      </c>
      <c r="F1067" s="44">
        <v>25</v>
      </c>
      <c r="G1067" s="44" t="s">
        <v>412</v>
      </c>
      <c r="H1067" s="44" t="s">
        <v>31</v>
      </c>
      <c r="I1067" s="44">
        <v>1800</v>
      </c>
      <c r="J1067" s="44" t="s">
        <v>413</v>
      </c>
      <c r="K1067" s="45">
        <v>8000</v>
      </c>
    </row>
    <row r="1068" spans="1:11" x14ac:dyDescent="0.35">
      <c r="A1068" s="44">
        <v>472</v>
      </c>
      <c r="C1068" s="44" t="s">
        <v>621</v>
      </c>
      <c r="D1068" s="44" t="s">
        <v>414</v>
      </c>
      <c r="E1068" s="44" t="s">
        <v>415</v>
      </c>
      <c r="F1068" s="44">
        <v>51</v>
      </c>
      <c r="G1068" s="44" t="s">
        <v>416</v>
      </c>
      <c r="H1068" s="44" t="s">
        <v>417</v>
      </c>
      <c r="I1068" s="44">
        <v>2300</v>
      </c>
      <c r="J1068" s="44" t="s">
        <v>418</v>
      </c>
      <c r="K1068" s="45">
        <v>119331.79999999999</v>
      </c>
    </row>
    <row r="1069" spans="1:11" x14ac:dyDescent="0.35">
      <c r="A1069" s="44">
        <v>472</v>
      </c>
      <c r="C1069" s="44" t="s">
        <v>621</v>
      </c>
      <c r="D1069" s="44" t="s">
        <v>419</v>
      </c>
      <c r="E1069" s="44" t="s">
        <v>420</v>
      </c>
      <c r="F1069" s="44">
        <v>24</v>
      </c>
      <c r="G1069" s="44" t="s">
        <v>421</v>
      </c>
      <c r="H1069" s="44" t="s">
        <v>417</v>
      </c>
      <c r="I1069" s="44">
        <v>1700</v>
      </c>
      <c r="J1069" s="44" t="s">
        <v>422</v>
      </c>
      <c r="K1069" s="45">
        <v>144853.35</v>
      </c>
    </row>
    <row r="1070" spans="1:11" x14ac:dyDescent="0.35">
      <c r="A1070" s="44">
        <v>472</v>
      </c>
      <c r="C1070" s="44" t="s">
        <v>621</v>
      </c>
      <c r="D1070" s="44" t="s">
        <v>423</v>
      </c>
      <c r="E1070" s="44" t="s">
        <v>424</v>
      </c>
      <c r="F1070" s="44">
        <v>77</v>
      </c>
      <c r="G1070" s="44" t="s">
        <v>425</v>
      </c>
      <c r="H1070" s="44" t="s">
        <v>417</v>
      </c>
      <c r="I1070" s="44">
        <v>2600</v>
      </c>
      <c r="J1070" s="44" t="s">
        <v>426</v>
      </c>
      <c r="K1070" s="45">
        <v>286857.22000000003</v>
      </c>
    </row>
    <row r="1071" spans="1:11" x14ac:dyDescent="0.35">
      <c r="A1071" s="44">
        <v>472</v>
      </c>
      <c r="C1071" s="44" t="s">
        <v>621</v>
      </c>
      <c r="D1071" s="44" t="s">
        <v>427</v>
      </c>
      <c r="E1071" s="44" t="s">
        <v>428</v>
      </c>
      <c r="F1071" s="44">
        <v>86</v>
      </c>
      <c r="G1071" s="44" t="s">
        <v>429</v>
      </c>
      <c r="H1071" s="44" t="s">
        <v>417</v>
      </c>
      <c r="I1071" s="44">
        <v>2700</v>
      </c>
      <c r="J1071" s="44" t="s">
        <v>430</v>
      </c>
      <c r="K1071" s="45">
        <v>71875</v>
      </c>
    </row>
    <row r="1072" spans="1:11" x14ac:dyDescent="0.35">
      <c r="A1072" s="44">
        <v>472</v>
      </c>
      <c r="C1072" s="44" t="s">
        <v>621</v>
      </c>
      <c r="D1072" s="44" t="s">
        <v>431</v>
      </c>
      <c r="E1072" s="44" t="s">
        <v>432</v>
      </c>
      <c r="F1072" s="44">
        <v>113</v>
      </c>
      <c r="G1072" s="44" t="s">
        <v>433</v>
      </c>
      <c r="H1072" s="44" t="s">
        <v>417</v>
      </c>
      <c r="I1072" s="44">
        <v>3100</v>
      </c>
      <c r="J1072" s="44" t="s">
        <v>434</v>
      </c>
      <c r="K1072" s="45">
        <v>2840.5000000000005</v>
      </c>
    </row>
    <row r="1073" spans="1:11" x14ac:dyDescent="0.35">
      <c r="A1073" s="44">
        <v>472</v>
      </c>
      <c r="C1073" s="44" t="s">
        <v>621</v>
      </c>
      <c r="D1073" s="44" t="s">
        <v>617</v>
      </c>
      <c r="E1073" s="44" t="s">
        <v>618</v>
      </c>
      <c r="F1073" s="44">
        <v>113</v>
      </c>
      <c r="G1073" s="44" t="s">
        <v>619</v>
      </c>
      <c r="H1073" s="44" t="s">
        <v>417</v>
      </c>
      <c r="I1073" s="44">
        <v>3100</v>
      </c>
      <c r="J1073" s="44" t="s">
        <v>434</v>
      </c>
      <c r="K1073" s="45">
        <v>91</v>
      </c>
    </row>
    <row r="1074" spans="1:11" x14ac:dyDescent="0.35">
      <c r="A1074" s="44">
        <v>472</v>
      </c>
      <c r="C1074" s="44" t="s">
        <v>621</v>
      </c>
      <c r="D1074" s="44" t="s">
        <v>435</v>
      </c>
      <c r="E1074" s="44" t="s">
        <v>436</v>
      </c>
      <c r="F1074" s="44">
        <v>33</v>
      </c>
      <c r="G1074" s="44" t="s">
        <v>437</v>
      </c>
      <c r="H1074" s="44" t="s">
        <v>417</v>
      </c>
      <c r="I1074" s="44">
        <v>2134</v>
      </c>
      <c r="J1074" s="44" t="s">
        <v>438</v>
      </c>
      <c r="K1074" s="45">
        <v>18743</v>
      </c>
    </row>
    <row r="1075" spans="1:11" x14ac:dyDescent="0.35">
      <c r="A1075" s="44">
        <v>472</v>
      </c>
      <c r="C1075" s="44" t="s">
        <v>621</v>
      </c>
      <c r="D1075" s="44" t="s">
        <v>529</v>
      </c>
      <c r="E1075" s="44" t="s">
        <v>530</v>
      </c>
      <c r="F1075" s="44">
        <v>42</v>
      </c>
      <c r="G1075" s="44" t="s">
        <v>531</v>
      </c>
      <c r="H1075" s="44" t="s">
        <v>446</v>
      </c>
      <c r="I1075" s="44">
        <v>2200</v>
      </c>
      <c r="J1075" s="44" t="s">
        <v>532</v>
      </c>
      <c r="K1075" s="45">
        <v>1000.0000000000001</v>
      </c>
    </row>
    <row r="1076" spans="1:11" x14ac:dyDescent="0.35">
      <c r="A1076" s="44">
        <v>472</v>
      </c>
      <c r="C1076" s="44" t="s">
        <v>621</v>
      </c>
      <c r="D1076" s="44" t="s">
        <v>439</v>
      </c>
      <c r="E1076" s="44" t="s">
        <v>440</v>
      </c>
      <c r="F1076" s="44">
        <v>42</v>
      </c>
      <c r="G1076" s="44" t="s">
        <v>441</v>
      </c>
      <c r="H1076" s="44" t="s">
        <v>261</v>
      </c>
      <c r="I1076" s="44">
        <v>2200</v>
      </c>
      <c r="J1076" s="44" t="s">
        <v>442</v>
      </c>
      <c r="K1076" s="45">
        <v>4500</v>
      </c>
    </row>
    <row r="1077" spans="1:11" x14ac:dyDescent="0.35">
      <c r="A1077" s="44">
        <v>472</v>
      </c>
      <c r="C1077" s="44" t="s">
        <v>621</v>
      </c>
      <c r="D1077" s="44" t="s">
        <v>443</v>
      </c>
      <c r="E1077" s="44" t="s">
        <v>444</v>
      </c>
      <c r="F1077" s="44">
        <v>24</v>
      </c>
      <c r="G1077" s="44" t="s">
        <v>445</v>
      </c>
      <c r="H1077" s="44" t="s">
        <v>446</v>
      </c>
      <c r="I1077" s="44" t="s">
        <v>150</v>
      </c>
      <c r="J1077" s="44" t="s">
        <v>447</v>
      </c>
      <c r="K1077" s="45">
        <v>5000</v>
      </c>
    </row>
    <row r="1078" spans="1:11" x14ac:dyDescent="0.35">
      <c r="A1078" s="44">
        <v>472</v>
      </c>
      <c r="C1078" s="44" t="s">
        <v>621</v>
      </c>
      <c r="D1078" s="44" t="s">
        <v>448</v>
      </c>
      <c r="E1078" s="44" t="s">
        <v>449</v>
      </c>
      <c r="F1078" s="44">
        <v>72</v>
      </c>
      <c r="G1078" s="44" t="s">
        <v>450</v>
      </c>
      <c r="H1078" s="44" t="s">
        <v>389</v>
      </c>
      <c r="I1078" s="44">
        <v>2500</v>
      </c>
      <c r="J1078" s="44" t="s">
        <v>451</v>
      </c>
      <c r="K1078" s="45">
        <v>663610.09939999983</v>
      </c>
    </row>
    <row r="1079" spans="1:11" x14ac:dyDescent="0.35">
      <c r="A1079" s="44">
        <v>472</v>
      </c>
      <c r="C1079" s="44" t="s">
        <v>621</v>
      </c>
      <c r="D1079" s="44" t="s">
        <v>452</v>
      </c>
      <c r="E1079" s="44" t="s">
        <v>453</v>
      </c>
      <c r="F1079" s="44">
        <v>27</v>
      </c>
      <c r="G1079" s="44" t="s">
        <v>454</v>
      </c>
      <c r="H1079" s="44" t="s">
        <v>389</v>
      </c>
      <c r="I1079" s="44">
        <v>1600</v>
      </c>
      <c r="J1079" s="44" t="s">
        <v>455</v>
      </c>
      <c r="K1079" s="45">
        <v>61204.375000000007</v>
      </c>
    </row>
    <row r="1080" spans="1:11" x14ac:dyDescent="0.35">
      <c r="A1080" s="44">
        <v>472</v>
      </c>
      <c r="C1080" s="44" t="s">
        <v>621</v>
      </c>
      <c r="D1080" s="44" t="s">
        <v>456</v>
      </c>
      <c r="E1080" s="44" t="s">
        <v>457</v>
      </c>
      <c r="F1080" s="44">
        <v>27</v>
      </c>
      <c r="G1080" s="44" t="s">
        <v>458</v>
      </c>
      <c r="H1080" s="44" t="s">
        <v>389</v>
      </c>
      <c r="I1080" s="44">
        <v>1600</v>
      </c>
      <c r="J1080" s="44" t="s">
        <v>455</v>
      </c>
      <c r="K1080" s="45">
        <v>32275.55649920828</v>
      </c>
    </row>
    <row r="1081" spans="1:11" x14ac:dyDescent="0.35">
      <c r="A1081" s="44">
        <v>472</v>
      </c>
      <c r="C1081" s="44" t="s">
        <v>621</v>
      </c>
      <c r="D1081" s="44" t="s">
        <v>459</v>
      </c>
      <c r="E1081" s="44" t="s">
        <v>460</v>
      </c>
      <c r="F1081" s="44">
        <v>27</v>
      </c>
      <c r="G1081" s="44" t="s">
        <v>461</v>
      </c>
      <c r="H1081" s="44" t="s">
        <v>389</v>
      </c>
      <c r="I1081" s="44">
        <v>1600</v>
      </c>
      <c r="J1081" s="44" t="s">
        <v>455</v>
      </c>
      <c r="K1081" s="45">
        <v>26525.838491435159</v>
      </c>
    </row>
    <row r="1082" spans="1:11" x14ac:dyDescent="0.35">
      <c r="A1082" s="44">
        <v>472</v>
      </c>
      <c r="C1082" s="44" t="s">
        <v>621</v>
      </c>
      <c r="D1082" s="44" t="s">
        <v>462</v>
      </c>
      <c r="E1082" s="44" t="s">
        <v>463</v>
      </c>
      <c r="F1082" s="44">
        <v>27</v>
      </c>
      <c r="G1082" s="44" t="s">
        <v>464</v>
      </c>
      <c r="H1082" s="44" t="s">
        <v>389</v>
      </c>
      <c r="I1082" s="44">
        <v>1600</v>
      </c>
      <c r="J1082" s="44" t="s">
        <v>455</v>
      </c>
      <c r="K1082" s="45">
        <v>8532.8124999999982</v>
      </c>
    </row>
    <row r="1083" spans="1:11" x14ac:dyDescent="0.35">
      <c r="A1083" s="44">
        <v>472</v>
      </c>
      <c r="C1083" s="44" t="s">
        <v>621</v>
      </c>
      <c r="D1083" s="44" t="s">
        <v>465</v>
      </c>
      <c r="E1083" s="44" t="s">
        <v>466</v>
      </c>
      <c r="F1083" s="44">
        <v>27</v>
      </c>
      <c r="G1083" s="44" t="s">
        <v>467</v>
      </c>
      <c r="H1083" s="44" t="s">
        <v>389</v>
      </c>
      <c r="I1083" s="44">
        <v>1600</v>
      </c>
      <c r="J1083" s="44" t="s">
        <v>455</v>
      </c>
      <c r="K1083" s="45">
        <v>15653.519504822229</v>
      </c>
    </row>
    <row r="1084" spans="1:11" x14ac:dyDescent="0.35">
      <c r="A1084" s="44">
        <v>472</v>
      </c>
      <c r="C1084" s="44" t="s">
        <v>621</v>
      </c>
      <c r="D1084" s="44" t="s">
        <v>468</v>
      </c>
      <c r="E1084" s="44" t="s">
        <v>469</v>
      </c>
      <c r="F1084" s="44">
        <v>24</v>
      </c>
      <c r="G1084" s="44" t="s">
        <v>470</v>
      </c>
      <c r="H1084" s="44" t="s">
        <v>471</v>
      </c>
      <c r="I1084" s="44" t="s">
        <v>150</v>
      </c>
      <c r="J1084" s="44" t="s">
        <v>472</v>
      </c>
      <c r="K1084" s="45">
        <v>5765</v>
      </c>
    </row>
    <row r="1085" spans="1:11" x14ac:dyDescent="0.35">
      <c r="A1085" s="44">
        <v>472</v>
      </c>
      <c r="C1085" s="44" t="s">
        <v>621</v>
      </c>
      <c r="D1085" s="44" t="s">
        <v>473</v>
      </c>
      <c r="E1085" s="44" t="s">
        <v>474</v>
      </c>
      <c r="F1085" s="44">
        <v>79</v>
      </c>
      <c r="G1085" s="44" t="s">
        <v>475</v>
      </c>
      <c r="H1085" s="44" t="s">
        <v>476</v>
      </c>
      <c r="I1085" s="44">
        <v>2600</v>
      </c>
      <c r="J1085" s="44" t="s">
        <v>477</v>
      </c>
      <c r="K1085" s="45">
        <v>7500.0000000000009</v>
      </c>
    </row>
    <row r="1086" spans="1:11" x14ac:dyDescent="0.35">
      <c r="A1086" s="44">
        <v>472</v>
      </c>
      <c r="C1086" s="44" t="s">
        <v>621</v>
      </c>
      <c r="D1086" s="44" t="s">
        <v>478</v>
      </c>
      <c r="E1086" s="44" t="s">
        <v>479</v>
      </c>
      <c r="F1086" s="44">
        <v>87</v>
      </c>
      <c r="G1086" s="44" t="s">
        <v>480</v>
      </c>
      <c r="H1086" s="44" t="s">
        <v>481</v>
      </c>
      <c r="I1086" s="44">
        <v>2700</v>
      </c>
      <c r="J1086" s="44" t="s">
        <v>482</v>
      </c>
      <c r="K1086" s="45">
        <v>1000</v>
      </c>
    </row>
    <row r="1087" spans="1:11" x14ac:dyDescent="0.35">
      <c r="A1087" s="44">
        <v>472</v>
      </c>
      <c r="C1087" s="44" t="s">
        <v>621</v>
      </c>
      <c r="D1087" s="44" t="s">
        <v>552</v>
      </c>
      <c r="E1087" s="44" t="s">
        <v>553</v>
      </c>
      <c r="F1087" s="44">
        <v>79</v>
      </c>
      <c r="G1087" s="44" t="s">
        <v>554</v>
      </c>
      <c r="H1087" s="44" t="s">
        <v>476</v>
      </c>
      <c r="I1087" s="44">
        <v>2600</v>
      </c>
      <c r="J1087" s="44" t="s">
        <v>477</v>
      </c>
      <c r="K1087" s="45">
        <v>600</v>
      </c>
    </row>
    <row r="1088" spans="1:11" x14ac:dyDescent="0.35">
      <c r="A1088" s="44">
        <v>472</v>
      </c>
      <c r="C1088" s="44" t="s">
        <v>621</v>
      </c>
      <c r="D1088" s="44" t="s">
        <v>487</v>
      </c>
      <c r="E1088" s="44" t="s">
        <v>488</v>
      </c>
      <c r="F1088" s="44">
        <v>25</v>
      </c>
      <c r="G1088" s="44" t="s">
        <v>464</v>
      </c>
      <c r="H1088" s="44" t="s">
        <v>31</v>
      </c>
      <c r="I1088" s="44">
        <v>1600</v>
      </c>
      <c r="J1088" s="44" t="s">
        <v>489</v>
      </c>
      <c r="K1088" s="45">
        <v>1000</v>
      </c>
    </row>
    <row r="1089" spans="1:11" x14ac:dyDescent="0.35">
      <c r="A1089" s="44">
        <v>472</v>
      </c>
      <c r="C1089" s="44" t="s">
        <v>621</v>
      </c>
      <c r="D1089" s="44" t="s">
        <v>490</v>
      </c>
      <c r="E1089" s="44" t="s">
        <v>491</v>
      </c>
      <c r="F1089" s="44">
        <v>24</v>
      </c>
      <c r="G1089" s="44" t="s">
        <v>458</v>
      </c>
      <c r="H1089" s="44" t="s">
        <v>295</v>
      </c>
      <c r="I1089" s="44">
        <v>1600</v>
      </c>
      <c r="J1089" s="44" t="s">
        <v>492</v>
      </c>
      <c r="K1089" s="45">
        <v>5999.9999999999973</v>
      </c>
    </row>
    <row r="1090" spans="1:11" x14ac:dyDescent="0.35">
      <c r="A1090" s="44">
        <v>472</v>
      </c>
      <c r="C1090" s="44" t="s">
        <v>621</v>
      </c>
      <c r="D1090" s="44" t="s">
        <v>493</v>
      </c>
      <c r="E1090" s="44" t="s">
        <v>494</v>
      </c>
      <c r="F1090" s="44">
        <v>25</v>
      </c>
      <c r="G1090" s="44" t="s">
        <v>495</v>
      </c>
      <c r="H1090" s="44" t="s">
        <v>31</v>
      </c>
      <c r="I1090" s="44">
        <v>1600</v>
      </c>
      <c r="J1090" s="44" t="s">
        <v>489</v>
      </c>
      <c r="K1090" s="45">
        <v>799.99999999999966</v>
      </c>
    </row>
    <row r="1091" spans="1:11" x14ac:dyDescent="0.35">
      <c r="A1091" s="44">
        <v>472</v>
      </c>
      <c r="C1091" s="44" t="s">
        <v>621</v>
      </c>
      <c r="D1091" s="44" t="s">
        <v>496</v>
      </c>
      <c r="E1091" s="44" t="s">
        <v>497</v>
      </c>
      <c r="F1091" s="44">
        <v>69</v>
      </c>
      <c r="G1091" s="44" t="s">
        <v>498</v>
      </c>
      <c r="H1091" s="44" t="s">
        <v>499</v>
      </c>
      <c r="I1091" s="44">
        <v>2500</v>
      </c>
      <c r="J1091" s="44" t="s">
        <v>500</v>
      </c>
      <c r="K1091" s="45">
        <v>975</v>
      </c>
    </row>
    <row r="1092" spans="1:11" x14ac:dyDescent="0.35">
      <c r="A1092" s="44">
        <v>472</v>
      </c>
      <c r="C1092" s="44" t="s">
        <v>621</v>
      </c>
      <c r="D1092" s="44" t="s">
        <v>501</v>
      </c>
      <c r="E1092" s="44" t="s">
        <v>502</v>
      </c>
      <c r="F1092" s="44">
        <v>54</v>
      </c>
      <c r="G1092" s="44" t="s">
        <v>503</v>
      </c>
      <c r="H1092" s="44" t="s">
        <v>389</v>
      </c>
      <c r="I1092" s="44">
        <v>2300</v>
      </c>
      <c r="J1092" s="44" t="s">
        <v>504</v>
      </c>
      <c r="K1092" s="45">
        <v>975</v>
      </c>
    </row>
    <row r="1093" spans="1:11" x14ac:dyDescent="0.35">
      <c r="A1093" s="44">
        <v>438</v>
      </c>
      <c r="C1093" s="44" t="s">
        <v>146</v>
      </c>
      <c r="D1093" s="44" t="s">
        <v>622</v>
      </c>
      <c r="E1093" s="44" t="s">
        <v>623</v>
      </c>
      <c r="F1093" s="44">
        <v>78</v>
      </c>
      <c r="G1093" s="44" t="s">
        <v>624</v>
      </c>
      <c r="H1093" s="44" t="s">
        <v>31</v>
      </c>
      <c r="I1093" s="44">
        <v>2600</v>
      </c>
      <c r="J1093" s="44" t="s">
        <v>625</v>
      </c>
      <c r="K1093" s="45">
        <v>21150</v>
      </c>
    </row>
    <row r="1094" spans="1:11" x14ac:dyDescent="0.35">
      <c r="A1094" s="44">
        <v>472</v>
      </c>
      <c r="C1094" s="44" t="s">
        <v>621</v>
      </c>
      <c r="D1094" s="44" t="s">
        <v>505</v>
      </c>
      <c r="E1094" s="44" t="s">
        <v>506</v>
      </c>
      <c r="F1094" s="44">
        <v>88</v>
      </c>
      <c r="G1094" s="44" t="s">
        <v>507</v>
      </c>
      <c r="H1094" s="44" t="s">
        <v>508</v>
      </c>
      <c r="I1094" s="44">
        <v>2700</v>
      </c>
      <c r="J1094" s="44" t="s">
        <v>509</v>
      </c>
      <c r="K1094" s="45">
        <v>1800</v>
      </c>
    </row>
    <row r="1095" spans="1:11" x14ac:dyDescent="0.35">
      <c r="A1095" s="44">
        <v>521</v>
      </c>
      <c r="C1095" s="44" t="s">
        <v>626</v>
      </c>
      <c r="D1095" s="44" t="s">
        <v>147</v>
      </c>
      <c r="E1095" s="44" t="s">
        <v>148</v>
      </c>
      <c r="F1095" s="44">
        <v>6</v>
      </c>
      <c r="G1095" s="44" t="s">
        <v>149</v>
      </c>
      <c r="H1095" s="44">
        <v>1700</v>
      </c>
      <c r="I1095" s="44" t="s">
        <v>150</v>
      </c>
      <c r="J1095" s="44" t="s">
        <v>151</v>
      </c>
      <c r="K1095" s="45">
        <v>55256.849999999984</v>
      </c>
    </row>
    <row r="1096" spans="1:11" x14ac:dyDescent="0.35">
      <c r="A1096" s="44">
        <v>521</v>
      </c>
      <c r="C1096" s="44" t="s">
        <v>626</v>
      </c>
      <c r="D1096" s="44" t="s">
        <v>152</v>
      </c>
      <c r="E1096" s="44" t="s">
        <v>150</v>
      </c>
      <c r="F1096" s="44">
        <v>6</v>
      </c>
      <c r="G1096" s="44" t="s">
        <v>153</v>
      </c>
      <c r="H1096" s="44">
        <v>1700</v>
      </c>
      <c r="I1096" s="44">
        <v>1600</v>
      </c>
      <c r="J1096" s="44" t="s">
        <v>154</v>
      </c>
      <c r="K1096" s="45">
        <v>5214.4019999999982</v>
      </c>
    </row>
    <row r="1097" spans="1:11" x14ac:dyDescent="0.35">
      <c r="A1097" s="44">
        <v>521</v>
      </c>
      <c r="C1097" s="44" t="s">
        <v>626</v>
      </c>
      <c r="D1097" s="44" t="s">
        <v>155</v>
      </c>
      <c r="E1097" s="44" t="s">
        <v>156</v>
      </c>
      <c r="F1097" s="44">
        <v>6</v>
      </c>
      <c r="G1097" s="44" t="s">
        <v>157</v>
      </c>
      <c r="H1097" s="44">
        <v>1700</v>
      </c>
      <c r="I1097" s="44">
        <v>1900</v>
      </c>
      <c r="J1097" s="44" t="s">
        <v>158</v>
      </c>
      <c r="K1097" s="45">
        <v>20000</v>
      </c>
    </row>
    <row r="1098" spans="1:11" x14ac:dyDescent="0.35">
      <c r="A1098" s="44">
        <v>521</v>
      </c>
      <c r="C1098" s="44" t="s">
        <v>626</v>
      </c>
      <c r="D1098" s="44" t="s">
        <v>159</v>
      </c>
      <c r="E1098" s="44" t="s">
        <v>160</v>
      </c>
      <c r="F1098" s="44">
        <v>14</v>
      </c>
      <c r="G1098" s="44" t="s">
        <v>161</v>
      </c>
      <c r="H1098" s="44">
        <v>5710</v>
      </c>
      <c r="I1098" s="44" t="s">
        <v>150</v>
      </c>
      <c r="J1098" s="44" t="s">
        <v>162</v>
      </c>
      <c r="K1098" s="45">
        <v>5522391</v>
      </c>
    </row>
    <row r="1099" spans="1:11" x14ac:dyDescent="0.35">
      <c r="A1099" s="44">
        <v>521</v>
      </c>
      <c r="C1099" s="44" t="s">
        <v>626</v>
      </c>
      <c r="D1099" s="44" t="s">
        <v>163</v>
      </c>
      <c r="E1099" s="44" t="s">
        <v>164</v>
      </c>
      <c r="F1099" s="44">
        <v>9</v>
      </c>
      <c r="G1099" s="44" t="s">
        <v>165</v>
      </c>
      <c r="H1099" s="44">
        <v>4954</v>
      </c>
      <c r="I1099" s="44" t="s">
        <v>150</v>
      </c>
      <c r="J1099" s="44" t="s">
        <v>166</v>
      </c>
      <c r="K1099" s="45">
        <v>787974</v>
      </c>
    </row>
    <row r="1100" spans="1:11" x14ac:dyDescent="0.35">
      <c r="A1100" s="44">
        <v>521</v>
      </c>
      <c r="C1100" s="44" t="s">
        <v>626</v>
      </c>
      <c r="D1100" s="44" t="s">
        <v>167</v>
      </c>
      <c r="E1100" s="44" t="s">
        <v>168</v>
      </c>
      <c r="F1100" s="44">
        <v>8</v>
      </c>
      <c r="G1100" s="44" t="s">
        <v>169</v>
      </c>
      <c r="H1100" s="44">
        <v>3954</v>
      </c>
      <c r="I1100" s="44" t="s">
        <v>150</v>
      </c>
      <c r="J1100" s="44" t="s">
        <v>170</v>
      </c>
      <c r="K1100" s="45">
        <v>81729.63</v>
      </c>
    </row>
    <row r="1101" spans="1:11" x14ac:dyDescent="0.35">
      <c r="A1101" s="44">
        <v>521</v>
      </c>
      <c r="C1101" s="44" t="s">
        <v>626</v>
      </c>
      <c r="D1101" s="44" t="s">
        <v>171</v>
      </c>
      <c r="E1101" s="44" t="s">
        <v>172</v>
      </c>
      <c r="F1101" s="44">
        <v>9</v>
      </c>
      <c r="G1101" s="44" t="s">
        <v>173</v>
      </c>
      <c r="H1101" s="44">
        <v>4954</v>
      </c>
      <c r="I1101" s="44" t="s">
        <v>150</v>
      </c>
      <c r="J1101" s="44" t="s">
        <v>166</v>
      </c>
      <c r="K1101" s="45">
        <v>207920</v>
      </c>
    </row>
    <row r="1102" spans="1:11" x14ac:dyDescent="0.35">
      <c r="A1102" s="44">
        <v>521</v>
      </c>
      <c r="C1102" s="44" t="s">
        <v>626</v>
      </c>
      <c r="D1102" s="44" t="s">
        <v>174</v>
      </c>
      <c r="E1102" s="44" t="s">
        <v>25</v>
      </c>
      <c r="F1102" s="44">
        <v>9</v>
      </c>
      <c r="G1102" s="44" t="s">
        <v>175</v>
      </c>
      <c r="H1102" s="44">
        <v>4954</v>
      </c>
      <c r="I1102" s="44">
        <v>2200</v>
      </c>
      <c r="J1102" s="44" t="s">
        <v>176</v>
      </c>
      <c r="K1102" s="45">
        <v>18608</v>
      </c>
    </row>
    <row r="1103" spans="1:11" x14ac:dyDescent="0.35">
      <c r="A1103" s="44">
        <v>521</v>
      </c>
      <c r="C1103" s="44" t="s">
        <v>626</v>
      </c>
      <c r="D1103" s="44" t="s">
        <v>177</v>
      </c>
      <c r="E1103" s="44" t="s">
        <v>178</v>
      </c>
      <c r="F1103" s="44">
        <v>9</v>
      </c>
      <c r="G1103" s="44" t="s">
        <v>179</v>
      </c>
      <c r="H1103" s="44">
        <v>4954</v>
      </c>
      <c r="I1103" s="44" t="s">
        <v>150</v>
      </c>
      <c r="J1103" s="44" t="s">
        <v>166</v>
      </c>
      <c r="K1103" s="45">
        <v>12961</v>
      </c>
    </row>
    <row r="1104" spans="1:11" x14ac:dyDescent="0.35">
      <c r="A1104" s="44">
        <v>521</v>
      </c>
      <c r="C1104" s="44" t="s">
        <v>626</v>
      </c>
      <c r="D1104" s="44" t="s">
        <v>180</v>
      </c>
      <c r="E1104" s="44" t="s">
        <v>181</v>
      </c>
      <c r="F1104" s="44">
        <v>9</v>
      </c>
      <c r="G1104" s="44" t="s">
        <v>182</v>
      </c>
      <c r="H1104" s="44">
        <v>4954</v>
      </c>
      <c r="I1104" s="44" t="s">
        <v>150</v>
      </c>
      <c r="J1104" s="44" t="s">
        <v>166</v>
      </c>
      <c r="K1104" s="45">
        <v>11187</v>
      </c>
    </row>
    <row r="1105" spans="1:11" x14ac:dyDescent="0.35">
      <c r="A1105" s="44">
        <v>521</v>
      </c>
      <c r="C1105" s="44" t="s">
        <v>626</v>
      </c>
      <c r="D1105" s="44" t="s">
        <v>183</v>
      </c>
      <c r="E1105" s="44" t="s">
        <v>184</v>
      </c>
      <c r="F1105" s="44">
        <v>8</v>
      </c>
      <c r="G1105" s="44" t="s">
        <v>185</v>
      </c>
      <c r="H1105" s="44">
        <v>3954</v>
      </c>
      <c r="I1105" s="44" t="s">
        <v>137</v>
      </c>
      <c r="J1105" s="44" t="s">
        <v>136</v>
      </c>
      <c r="K1105" s="45">
        <v>6637.180800000001</v>
      </c>
    </row>
    <row r="1106" spans="1:11" x14ac:dyDescent="0.35">
      <c r="A1106" s="44">
        <v>521</v>
      </c>
      <c r="C1106" s="44" t="s">
        <v>626</v>
      </c>
      <c r="D1106" s="44" t="s">
        <v>186</v>
      </c>
      <c r="E1106" s="44" t="s">
        <v>187</v>
      </c>
      <c r="F1106" s="44">
        <v>8</v>
      </c>
      <c r="G1106" s="44" t="s">
        <v>188</v>
      </c>
      <c r="H1106" s="44">
        <v>3954</v>
      </c>
      <c r="I1106" s="44" t="s">
        <v>137</v>
      </c>
      <c r="J1106" s="44" t="s">
        <v>136</v>
      </c>
      <c r="K1106" s="45">
        <v>12066.1104</v>
      </c>
    </row>
    <row r="1107" spans="1:11" x14ac:dyDescent="0.35">
      <c r="A1107" s="44">
        <v>521</v>
      </c>
      <c r="C1107" s="44" t="s">
        <v>626</v>
      </c>
      <c r="D1107" s="44" t="s">
        <v>511</v>
      </c>
      <c r="E1107" s="44" t="s">
        <v>512</v>
      </c>
      <c r="F1107" s="44">
        <v>6</v>
      </c>
      <c r="G1107" s="44" t="s">
        <v>513</v>
      </c>
      <c r="H1107" s="44">
        <v>1900</v>
      </c>
      <c r="I1107" s="44">
        <v>1700</v>
      </c>
      <c r="J1107" s="44" t="s">
        <v>192</v>
      </c>
      <c r="K1107" s="45">
        <v>32820</v>
      </c>
    </row>
    <row r="1108" spans="1:11" x14ac:dyDescent="0.35">
      <c r="A1108" s="44">
        <v>521</v>
      </c>
      <c r="C1108" s="44" t="s">
        <v>626</v>
      </c>
      <c r="D1108" s="44" t="s">
        <v>193</v>
      </c>
      <c r="E1108" s="44" t="s">
        <v>194</v>
      </c>
      <c r="F1108" s="44">
        <v>8</v>
      </c>
      <c r="G1108" s="44" t="s">
        <v>195</v>
      </c>
      <c r="H1108" s="44">
        <v>3954</v>
      </c>
      <c r="I1108" s="44" t="s">
        <v>160</v>
      </c>
      <c r="J1108" s="44" t="s">
        <v>196</v>
      </c>
      <c r="K1108" s="45">
        <v>6278.4061631999994</v>
      </c>
    </row>
    <row r="1109" spans="1:11" x14ac:dyDescent="0.35">
      <c r="A1109" s="44">
        <v>521</v>
      </c>
      <c r="C1109" s="44" t="s">
        <v>626</v>
      </c>
      <c r="D1109" s="44" t="s">
        <v>197</v>
      </c>
      <c r="E1109" s="44" t="s">
        <v>198</v>
      </c>
      <c r="F1109" s="44">
        <v>9</v>
      </c>
      <c r="G1109" s="44" t="s">
        <v>199</v>
      </c>
      <c r="H1109" s="44">
        <v>4954</v>
      </c>
      <c r="I1109" s="44">
        <v>1600</v>
      </c>
      <c r="J1109" s="44" t="s">
        <v>200</v>
      </c>
      <c r="K1109" s="45">
        <v>23391.194571563829</v>
      </c>
    </row>
    <row r="1110" spans="1:11" x14ac:dyDescent="0.35">
      <c r="A1110" s="44">
        <v>521</v>
      </c>
      <c r="C1110" s="44" t="s">
        <v>626</v>
      </c>
      <c r="D1110" s="44" t="s">
        <v>514</v>
      </c>
      <c r="E1110" s="44" t="s">
        <v>515</v>
      </c>
      <c r="F1110" s="44">
        <v>6</v>
      </c>
      <c r="G1110" s="44" t="s">
        <v>516</v>
      </c>
      <c r="H1110" s="44">
        <v>1900</v>
      </c>
      <c r="I1110" s="44" t="s">
        <v>150</v>
      </c>
      <c r="J1110" s="44" t="s">
        <v>517</v>
      </c>
      <c r="K1110" s="45">
        <v>123199.96180290297</v>
      </c>
    </row>
    <row r="1111" spans="1:11" x14ac:dyDescent="0.35">
      <c r="A1111" s="44">
        <v>521</v>
      </c>
      <c r="C1111" s="44" t="s">
        <v>626</v>
      </c>
      <c r="D1111" s="44" t="s">
        <v>201</v>
      </c>
      <c r="E1111" s="44" t="s">
        <v>202</v>
      </c>
      <c r="F1111" s="44">
        <v>6</v>
      </c>
      <c r="G1111" s="44" t="s">
        <v>203</v>
      </c>
      <c r="H1111" s="44">
        <v>1900</v>
      </c>
      <c r="I1111" s="44">
        <v>1600</v>
      </c>
      <c r="J1111" s="44" t="s">
        <v>204</v>
      </c>
      <c r="K1111" s="45">
        <v>27450</v>
      </c>
    </row>
    <row r="1112" spans="1:11" x14ac:dyDescent="0.35">
      <c r="A1112" s="44">
        <v>521</v>
      </c>
      <c r="C1112" s="44" t="s">
        <v>626</v>
      </c>
      <c r="D1112" s="44" t="s">
        <v>205</v>
      </c>
      <c r="E1112" s="44" t="s">
        <v>206</v>
      </c>
      <c r="F1112" s="44">
        <v>6</v>
      </c>
      <c r="G1112" s="44" t="s">
        <v>207</v>
      </c>
      <c r="H1112" s="44">
        <v>1954</v>
      </c>
      <c r="I1112" s="44" t="s">
        <v>137</v>
      </c>
      <c r="J1112" s="44" t="s">
        <v>208</v>
      </c>
      <c r="K1112" s="45">
        <v>18165</v>
      </c>
    </row>
    <row r="1113" spans="1:11" x14ac:dyDescent="0.35">
      <c r="A1113" s="44">
        <v>521</v>
      </c>
      <c r="C1113" s="44" t="s">
        <v>626</v>
      </c>
      <c r="D1113" s="44" t="s">
        <v>593</v>
      </c>
      <c r="E1113" s="44" t="s">
        <v>594</v>
      </c>
      <c r="F1113" s="44">
        <v>6</v>
      </c>
      <c r="G1113" s="44" t="s">
        <v>595</v>
      </c>
      <c r="H1113" s="44">
        <v>1954</v>
      </c>
      <c r="I1113" s="44" t="s">
        <v>223</v>
      </c>
      <c r="J1113" s="44" t="s">
        <v>224</v>
      </c>
      <c r="K1113" s="45">
        <v>106637.75999999997</v>
      </c>
    </row>
    <row r="1114" spans="1:11" x14ac:dyDescent="0.35">
      <c r="A1114" s="44">
        <v>521</v>
      </c>
      <c r="C1114" s="44" t="s">
        <v>626</v>
      </c>
      <c r="D1114" s="44" t="s">
        <v>209</v>
      </c>
      <c r="E1114" s="44" t="s">
        <v>27</v>
      </c>
      <c r="F1114" s="44">
        <v>6</v>
      </c>
      <c r="G1114" s="44" t="s">
        <v>210</v>
      </c>
      <c r="H1114" s="44">
        <v>1954</v>
      </c>
      <c r="I1114" s="44" t="s">
        <v>211</v>
      </c>
      <c r="J1114" s="44" t="s">
        <v>212</v>
      </c>
      <c r="K1114" s="45">
        <v>92594.340000000026</v>
      </c>
    </row>
    <row r="1115" spans="1:11" x14ac:dyDescent="0.35">
      <c r="A1115" s="44">
        <v>521</v>
      </c>
      <c r="C1115" s="44" t="s">
        <v>626</v>
      </c>
      <c r="D1115" s="44" t="s">
        <v>213</v>
      </c>
      <c r="E1115" s="44" t="s">
        <v>214</v>
      </c>
      <c r="F1115" s="44">
        <v>6</v>
      </c>
      <c r="G1115" s="44" t="s">
        <v>215</v>
      </c>
      <c r="H1115" s="44">
        <v>1954</v>
      </c>
      <c r="I1115" s="44" t="s">
        <v>150</v>
      </c>
      <c r="J1115" s="44" t="s">
        <v>216</v>
      </c>
      <c r="K1115" s="45">
        <v>199501.11</v>
      </c>
    </row>
    <row r="1116" spans="1:11" x14ac:dyDescent="0.35">
      <c r="A1116" s="44">
        <v>521</v>
      </c>
      <c r="C1116" s="44" t="s">
        <v>626</v>
      </c>
      <c r="D1116" s="44" t="s">
        <v>217</v>
      </c>
      <c r="E1116" s="44" t="s">
        <v>218</v>
      </c>
      <c r="F1116" s="44">
        <v>6</v>
      </c>
      <c r="G1116" s="44" t="s">
        <v>219</v>
      </c>
      <c r="H1116" s="44">
        <v>1954</v>
      </c>
      <c r="I1116" s="44" t="s">
        <v>150</v>
      </c>
      <c r="J1116" s="44" t="s">
        <v>216</v>
      </c>
      <c r="K1116" s="45">
        <v>163275</v>
      </c>
    </row>
    <row r="1117" spans="1:11" x14ac:dyDescent="0.35">
      <c r="A1117" s="44">
        <v>521</v>
      </c>
      <c r="C1117" s="44" t="s">
        <v>626</v>
      </c>
      <c r="D1117" s="44" t="s">
        <v>220</v>
      </c>
      <c r="E1117" s="44" t="s">
        <v>221</v>
      </c>
      <c r="F1117" s="44">
        <v>6</v>
      </c>
      <c r="G1117" s="44" t="s">
        <v>222</v>
      </c>
      <c r="H1117" s="44">
        <v>1954</v>
      </c>
      <c r="I1117" s="44" t="s">
        <v>223</v>
      </c>
      <c r="J1117" s="44" t="s">
        <v>224</v>
      </c>
      <c r="K1117" s="45">
        <v>35630.1</v>
      </c>
    </row>
    <row r="1118" spans="1:11" x14ac:dyDescent="0.35">
      <c r="A1118" s="44">
        <v>521</v>
      </c>
      <c r="C1118" s="44" t="s">
        <v>626</v>
      </c>
      <c r="D1118" s="44" t="s">
        <v>225</v>
      </c>
      <c r="E1118" s="44" t="s">
        <v>226</v>
      </c>
      <c r="F1118" s="44">
        <v>6</v>
      </c>
      <c r="G1118" s="44" t="s">
        <v>227</v>
      </c>
      <c r="H1118" s="44">
        <v>1954</v>
      </c>
      <c r="I1118" s="44" t="s">
        <v>150</v>
      </c>
      <c r="J1118" s="44" t="s">
        <v>216</v>
      </c>
      <c r="K1118" s="45">
        <v>65825.10000000002</v>
      </c>
    </row>
    <row r="1119" spans="1:11" x14ac:dyDescent="0.35">
      <c r="A1119" s="44">
        <v>521</v>
      </c>
      <c r="C1119" s="44" t="s">
        <v>626</v>
      </c>
      <c r="D1119" s="44" t="s">
        <v>596</v>
      </c>
      <c r="E1119" s="44" t="s">
        <v>597</v>
      </c>
      <c r="F1119" s="44">
        <v>6</v>
      </c>
      <c r="G1119" s="44" t="s">
        <v>598</v>
      </c>
      <c r="H1119" s="44">
        <v>1954</v>
      </c>
      <c r="I1119" s="44" t="s">
        <v>211</v>
      </c>
      <c r="J1119" s="44" t="s">
        <v>212</v>
      </c>
      <c r="K1119" s="45">
        <v>127291.14000000001</v>
      </c>
    </row>
    <row r="1120" spans="1:11" x14ac:dyDescent="0.35">
      <c r="A1120" s="44">
        <v>521</v>
      </c>
      <c r="C1120" s="44" t="s">
        <v>626</v>
      </c>
      <c r="D1120" s="44" t="s">
        <v>228</v>
      </c>
      <c r="E1120" s="44" t="s">
        <v>229</v>
      </c>
      <c r="F1120" s="44">
        <v>6</v>
      </c>
      <c r="G1120" s="44" t="s">
        <v>230</v>
      </c>
      <c r="H1120" s="44">
        <v>1954</v>
      </c>
      <c r="I1120" s="44" t="s">
        <v>223</v>
      </c>
      <c r="J1120" s="44" t="s">
        <v>224</v>
      </c>
      <c r="K1120" s="45">
        <v>35808.539999999994</v>
      </c>
    </row>
    <row r="1121" spans="1:11" x14ac:dyDescent="0.35">
      <c r="A1121" s="44">
        <v>521</v>
      </c>
      <c r="C1121" s="44" t="s">
        <v>626</v>
      </c>
      <c r="D1121" s="44" t="s">
        <v>231</v>
      </c>
      <c r="E1121" s="44" t="s">
        <v>232</v>
      </c>
      <c r="F1121" s="44">
        <v>6</v>
      </c>
      <c r="G1121" s="44" t="s">
        <v>233</v>
      </c>
      <c r="H1121" s="44">
        <v>1954</v>
      </c>
      <c r="I1121" s="44" t="s">
        <v>150</v>
      </c>
      <c r="J1121" s="44" t="s">
        <v>216</v>
      </c>
      <c r="K1121" s="45">
        <v>236317.76999999993</v>
      </c>
    </row>
    <row r="1122" spans="1:11" x14ac:dyDescent="0.35">
      <c r="A1122" s="44">
        <v>521</v>
      </c>
      <c r="C1122" s="44" t="s">
        <v>626</v>
      </c>
      <c r="D1122" s="44" t="s">
        <v>234</v>
      </c>
      <c r="E1122" s="44" t="s">
        <v>235</v>
      </c>
      <c r="F1122" s="44">
        <v>6</v>
      </c>
      <c r="G1122" s="44" t="s">
        <v>236</v>
      </c>
      <c r="H1122" s="44">
        <v>1954</v>
      </c>
      <c r="I1122" s="44" t="s">
        <v>150</v>
      </c>
      <c r="J1122" s="44" t="s">
        <v>216</v>
      </c>
      <c r="K1122" s="45">
        <v>147714.30999999997</v>
      </c>
    </row>
    <row r="1123" spans="1:11" x14ac:dyDescent="0.35">
      <c r="A1123" s="44">
        <v>521</v>
      </c>
      <c r="C1123" s="44" t="s">
        <v>626</v>
      </c>
      <c r="D1123" s="44" t="s">
        <v>237</v>
      </c>
      <c r="E1123" s="44" t="s">
        <v>238</v>
      </c>
      <c r="F1123" s="44">
        <v>6</v>
      </c>
      <c r="G1123" s="44" t="s">
        <v>239</v>
      </c>
      <c r="H1123" s="44">
        <v>1954</v>
      </c>
      <c r="I1123" s="44" t="s">
        <v>150</v>
      </c>
      <c r="J1123" s="44" t="s">
        <v>216</v>
      </c>
      <c r="K1123" s="45">
        <v>139105.87000000002</v>
      </c>
    </row>
    <row r="1124" spans="1:11" x14ac:dyDescent="0.35">
      <c r="A1124" s="44">
        <v>521</v>
      </c>
      <c r="C1124" s="44" t="s">
        <v>626</v>
      </c>
      <c r="D1124" s="44" t="s">
        <v>240</v>
      </c>
      <c r="E1124" s="44" t="s">
        <v>241</v>
      </c>
      <c r="F1124" s="44">
        <v>6</v>
      </c>
      <c r="G1124" s="44" t="s">
        <v>242</v>
      </c>
      <c r="H1124" s="44">
        <v>1954</v>
      </c>
      <c r="I1124" s="44" t="s">
        <v>150</v>
      </c>
      <c r="J1124" s="44" t="s">
        <v>216</v>
      </c>
      <c r="K1124" s="45">
        <v>208932.93000000005</v>
      </c>
    </row>
    <row r="1125" spans="1:11" x14ac:dyDescent="0.35">
      <c r="A1125" s="44">
        <v>521</v>
      </c>
      <c r="C1125" s="44" t="s">
        <v>626</v>
      </c>
      <c r="D1125" s="44" t="s">
        <v>243</v>
      </c>
      <c r="E1125" s="44" t="s">
        <v>244</v>
      </c>
      <c r="F1125" s="44">
        <v>6</v>
      </c>
      <c r="G1125" s="44" t="s">
        <v>245</v>
      </c>
      <c r="H1125" s="44">
        <v>1970</v>
      </c>
      <c r="I1125" s="44" t="s">
        <v>246</v>
      </c>
      <c r="J1125" s="44" t="s">
        <v>247</v>
      </c>
      <c r="K1125" s="45">
        <v>137190</v>
      </c>
    </row>
    <row r="1126" spans="1:11" x14ac:dyDescent="0.35">
      <c r="A1126" s="44">
        <v>521</v>
      </c>
      <c r="C1126" s="44" t="s">
        <v>626</v>
      </c>
      <c r="D1126" s="44" t="s">
        <v>248</v>
      </c>
      <c r="E1126" s="44" t="s">
        <v>249</v>
      </c>
      <c r="F1126" s="44">
        <v>22</v>
      </c>
      <c r="G1126" s="44" t="s">
        <v>250</v>
      </c>
      <c r="H1126" s="44" t="s">
        <v>178</v>
      </c>
      <c r="I1126" s="44">
        <v>1300</v>
      </c>
      <c r="J1126" s="44" t="s">
        <v>251</v>
      </c>
      <c r="K1126" s="45">
        <v>2855959</v>
      </c>
    </row>
    <row r="1127" spans="1:11" x14ac:dyDescent="0.35">
      <c r="A1127" s="44">
        <v>521</v>
      </c>
      <c r="C1127" s="44" t="s">
        <v>626</v>
      </c>
      <c r="D1127" s="44" t="s">
        <v>252</v>
      </c>
      <c r="E1127" s="44" t="s">
        <v>253</v>
      </c>
      <c r="F1127" s="44">
        <v>58</v>
      </c>
      <c r="G1127" s="44" t="s">
        <v>254</v>
      </c>
      <c r="H1127" s="44" t="s">
        <v>178</v>
      </c>
      <c r="I1127" s="44">
        <v>2400</v>
      </c>
      <c r="J1127" s="44" t="s">
        <v>255</v>
      </c>
      <c r="K1127" s="45">
        <v>1199367.3</v>
      </c>
    </row>
    <row r="1128" spans="1:11" x14ac:dyDescent="0.35">
      <c r="A1128" s="44">
        <v>521</v>
      </c>
      <c r="C1128" s="44" t="s">
        <v>626</v>
      </c>
      <c r="D1128" s="44" t="s">
        <v>256</v>
      </c>
      <c r="E1128" s="44" t="s">
        <v>257</v>
      </c>
      <c r="F1128" s="44">
        <v>22</v>
      </c>
      <c r="G1128" s="44" t="s">
        <v>258</v>
      </c>
      <c r="H1128" s="44" t="s">
        <v>190</v>
      </c>
      <c r="I1128" s="44" t="s">
        <v>150</v>
      </c>
      <c r="J1128" s="44" t="s">
        <v>259</v>
      </c>
      <c r="K1128" s="45">
        <v>13500</v>
      </c>
    </row>
    <row r="1129" spans="1:11" x14ac:dyDescent="0.35">
      <c r="A1129" s="44">
        <v>521</v>
      </c>
      <c r="C1129" s="44" t="s">
        <v>626</v>
      </c>
      <c r="D1129" s="44" t="s">
        <v>260</v>
      </c>
      <c r="E1129" s="44" t="s">
        <v>261</v>
      </c>
      <c r="F1129" s="44">
        <v>22</v>
      </c>
      <c r="G1129" s="44" t="s">
        <v>262</v>
      </c>
      <c r="H1129" s="44" t="s">
        <v>190</v>
      </c>
      <c r="I1129" s="44" t="s">
        <v>150</v>
      </c>
      <c r="J1129" s="44" t="s">
        <v>259</v>
      </c>
      <c r="K1129" s="45">
        <v>10000</v>
      </c>
    </row>
    <row r="1130" spans="1:11" x14ac:dyDescent="0.35">
      <c r="A1130" s="44">
        <v>521</v>
      </c>
      <c r="C1130" s="44" t="s">
        <v>626</v>
      </c>
      <c r="D1130" s="44" t="s">
        <v>263</v>
      </c>
      <c r="E1130" s="44" t="s">
        <v>264</v>
      </c>
      <c r="F1130" s="44">
        <v>22</v>
      </c>
      <c r="G1130" s="44" t="s">
        <v>265</v>
      </c>
      <c r="H1130" s="44" t="s">
        <v>190</v>
      </c>
      <c r="I1130" s="44" t="s">
        <v>150</v>
      </c>
      <c r="J1130" s="44" t="s">
        <v>259</v>
      </c>
      <c r="K1130" s="45">
        <v>10000</v>
      </c>
    </row>
    <row r="1131" spans="1:11" x14ac:dyDescent="0.35">
      <c r="A1131" s="44">
        <v>521</v>
      </c>
      <c r="C1131" s="44" t="s">
        <v>626</v>
      </c>
      <c r="D1131" s="44" t="s">
        <v>266</v>
      </c>
      <c r="E1131" s="44" t="s">
        <v>267</v>
      </c>
      <c r="F1131" s="44">
        <v>22</v>
      </c>
      <c r="G1131" s="44" t="s">
        <v>268</v>
      </c>
      <c r="H1131" s="44" t="s">
        <v>190</v>
      </c>
      <c r="I1131" s="44" t="s">
        <v>150</v>
      </c>
      <c r="J1131" s="44" t="s">
        <v>259</v>
      </c>
      <c r="K1131" s="45">
        <v>49999.999999999993</v>
      </c>
    </row>
    <row r="1132" spans="1:11" x14ac:dyDescent="0.35">
      <c r="A1132" s="44">
        <v>521</v>
      </c>
      <c r="C1132" s="44" t="s">
        <v>626</v>
      </c>
      <c r="D1132" s="44" t="s">
        <v>269</v>
      </c>
      <c r="E1132" s="44" t="s">
        <v>270</v>
      </c>
      <c r="F1132" s="44">
        <v>22</v>
      </c>
      <c r="G1132" s="44" t="s">
        <v>271</v>
      </c>
      <c r="H1132" s="44" t="s">
        <v>190</v>
      </c>
      <c r="I1132" s="44">
        <v>1800</v>
      </c>
      <c r="J1132" s="44" t="s">
        <v>272</v>
      </c>
      <c r="K1132" s="45">
        <v>35000</v>
      </c>
    </row>
    <row r="1133" spans="1:11" x14ac:dyDescent="0.35">
      <c r="A1133" s="44">
        <v>521</v>
      </c>
      <c r="C1133" s="44" t="s">
        <v>626</v>
      </c>
      <c r="D1133" s="44" t="s">
        <v>276</v>
      </c>
      <c r="E1133" s="44" t="s">
        <v>277</v>
      </c>
      <c r="F1133" s="44">
        <v>22</v>
      </c>
      <c r="G1133" s="44" t="s">
        <v>278</v>
      </c>
      <c r="H1133" s="44" t="s">
        <v>190</v>
      </c>
      <c r="I1133" s="44" t="s">
        <v>172</v>
      </c>
      <c r="J1133" s="44" t="s">
        <v>279</v>
      </c>
      <c r="K1133" s="45">
        <v>2500</v>
      </c>
    </row>
    <row r="1134" spans="1:11" x14ac:dyDescent="0.35">
      <c r="A1134" s="44">
        <v>521</v>
      </c>
      <c r="C1134" s="44" t="s">
        <v>626</v>
      </c>
      <c r="D1134" s="44" t="s">
        <v>518</v>
      </c>
      <c r="E1134" s="44" t="s">
        <v>519</v>
      </c>
      <c r="F1134" s="44">
        <v>22</v>
      </c>
      <c r="G1134" s="44" t="s">
        <v>520</v>
      </c>
      <c r="H1134" s="44" t="s">
        <v>190</v>
      </c>
      <c r="I1134" s="44" t="s">
        <v>160</v>
      </c>
      <c r="J1134" s="44" t="s">
        <v>521</v>
      </c>
      <c r="K1134" s="45">
        <v>2000.0000000000002</v>
      </c>
    </row>
    <row r="1135" spans="1:11" x14ac:dyDescent="0.35">
      <c r="A1135" s="44">
        <v>521</v>
      </c>
      <c r="C1135" s="44" t="s">
        <v>626</v>
      </c>
      <c r="D1135" s="44" t="s">
        <v>280</v>
      </c>
      <c r="E1135" s="44" t="s">
        <v>281</v>
      </c>
      <c r="F1135" s="44">
        <v>22</v>
      </c>
      <c r="G1135" s="44" t="s">
        <v>282</v>
      </c>
      <c r="H1135" s="44" t="s">
        <v>190</v>
      </c>
      <c r="I1135" s="44" t="s">
        <v>150</v>
      </c>
      <c r="J1135" s="44" t="s">
        <v>259</v>
      </c>
      <c r="K1135" s="45">
        <v>18500</v>
      </c>
    </row>
    <row r="1136" spans="1:11" x14ac:dyDescent="0.35">
      <c r="A1136" s="44">
        <v>521</v>
      </c>
      <c r="C1136" s="44" t="s">
        <v>626</v>
      </c>
      <c r="D1136" s="44" t="s">
        <v>283</v>
      </c>
      <c r="E1136" s="44" t="s">
        <v>284</v>
      </c>
      <c r="F1136" s="44">
        <v>22</v>
      </c>
      <c r="G1136" s="44" t="s">
        <v>285</v>
      </c>
      <c r="H1136" s="44" t="s">
        <v>190</v>
      </c>
      <c r="I1136" s="44" t="s">
        <v>150</v>
      </c>
      <c r="J1136" s="44" t="s">
        <v>259</v>
      </c>
      <c r="K1136" s="45">
        <v>8000</v>
      </c>
    </row>
    <row r="1137" spans="1:11" x14ac:dyDescent="0.35">
      <c r="A1137" s="44">
        <v>521</v>
      </c>
      <c r="C1137" s="44" t="s">
        <v>626</v>
      </c>
      <c r="D1137" s="44" t="s">
        <v>286</v>
      </c>
      <c r="E1137" s="44" t="s">
        <v>137</v>
      </c>
      <c r="F1137" s="44">
        <v>22</v>
      </c>
      <c r="G1137" s="44" t="s">
        <v>287</v>
      </c>
      <c r="H1137" s="44" t="s">
        <v>190</v>
      </c>
      <c r="I1137" s="44">
        <v>1600</v>
      </c>
      <c r="J1137" s="44" t="s">
        <v>288</v>
      </c>
      <c r="K1137" s="45">
        <v>1000.0000000000001</v>
      </c>
    </row>
    <row r="1138" spans="1:11" x14ac:dyDescent="0.35">
      <c r="A1138" s="44">
        <v>521</v>
      </c>
      <c r="C1138" s="44" t="s">
        <v>626</v>
      </c>
      <c r="D1138" s="44" t="s">
        <v>289</v>
      </c>
      <c r="E1138" s="44" t="s">
        <v>290</v>
      </c>
      <c r="F1138" s="44">
        <v>23</v>
      </c>
      <c r="G1138" s="44" t="s">
        <v>291</v>
      </c>
      <c r="H1138" s="44" t="s">
        <v>292</v>
      </c>
      <c r="I1138" s="44">
        <v>1300</v>
      </c>
      <c r="J1138" s="44" t="s">
        <v>293</v>
      </c>
      <c r="K1138" s="45">
        <v>257661.23059999998</v>
      </c>
    </row>
    <row r="1139" spans="1:11" x14ac:dyDescent="0.35">
      <c r="A1139" s="44">
        <v>521</v>
      </c>
      <c r="C1139" s="44" t="s">
        <v>626</v>
      </c>
      <c r="D1139" s="44" t="s">
        <v>294</v>
      </c>
      <c r="E1139" s="44" t="s">
        <v>295</v>
      </c>
      <c r="F1139" s="44">
        <v>23</v>
      </c>
      <c r="G1139" s="44" t="s">
        <v>296</v>
      </c>
      <c r="H1139" s="44" t="s">
        <v>297</v>
      </c>
      <c r="I1139" s="44">
        <v>1300</v>
      </c>
      <c r="J1139" s="44" t="s">
        <v>298</v>
      </c>
      <c r="K1139" s="45">
        <v>60259.481349999995</v>
      </c>
    </row>
    <row r="1140" spans="1:11" x14ac:dyDescent="0.35">
      <c r="A1140" s="44">
        <v>521</v>
      </c>
      <c r="C1140" s="44" t="s">
        <v>626</v>
      </c>
      <c r="D1140" s="44" t="s">
        <v>299</v>
      </c>
      <c r="E1140" s="44" t="s">
        <v>300</v>
      </c>
      <c r="F1140" s="44">
        <v>23</v>
      </c>
      <c r="G1140" s="44" t="s">
        <v>301</v>
      </c>
      <c r="H1140" s="44" t="s">
        <v>302</v>
      </c>
      <c r="I1140" s="44">
        <v>1300</v>
      </c>
      <c r="J1140" s="44" t="s">
        <v>303</v>
      </c>
      <c r="K1140" s="45">
        <v>12259.371795000001</v>
      </c>
    </row>
    <row r="1141" spans="1:11" x14ac:dyDescent="0.35">
      <c r="A1141" s="44">
        <v>521</v>
      </c>
      <c r="C1141" s="44" t="s">
        <v>626</v>
      </c>
      <c r="D1141" s="44" t="s">
        <v>304</v>
      </c>
      <c r="E1141" s="44" t="s">
        <v>305</v>
      </c>
      <c r="F1141" s="44">
        <v>23</v>
      </c>
      <c r="G1141" s="44" t="s">
        <v>306</v>
      </c>
      <c r="H1141" s="44" t="s">
        <v>307</v>
      </c>
      <c r="I1141" s="44">
        <v>1300</v>
      </c>
      <c r="J1141" s="44" t="s">
        <v>308</v>
      </c>
      <c r="K1141" s="45">
        <v>3026.3999999999996</v>
      </c>
    </row>
    <row r="1142" spans="1:11" x14ac:dyDescent="0.35">
      <c r="A1142" s="44">
        <v>521</v>
      </c>
      <c r="C1142" s="44" t="s">
        <v>626</v>
      </c>
      <c r="D1142" s="44" t="s">
        <v>309</v>
      </c>
      <c r="E1142" s="44" t="s">
        <v>310</v>
      </c>
      <c r="F1142" s="44">
        <v>23</v>
      </c>
      <c r="G1142" s="44" t="s">
        <v>311</v>
      </c>
      <c r="H1142" s="44" t="s">
        <v>312</v>
      </c>
      <c r="I1142" s="44">
        <v>1300</v>
      </c>
      <c r="J1142" s="44" t="s">
        <v>313</v>
      </c>
      <c r="K1142" s="45">
        <v>14649.2877075</v>
      </c>
    </row>
    <row r="1143" spans="1:11" x14ac:dyDescent="0.35">
      <c r="A1143" s="44">
        <v>521</v>
      </c>
      <c r="C1143" s="44" t="s">
        <v>626</v>
      </c>
      <c r="D1143" s="44" t="s">
        <v>314</v>
      </c>
      <c r="E1143" s="44" t="s">
        <v>315</v>
      </c>
      <c r="F1143" s="44">
        <v>23</v>
      </c>
      <c r="G1143" s="44" t="s">
        <v>316</v>
      </c>
      <c r="H1143" s="44" t="s">
        <v>27</v>
      </c>
      <c r="I1143" s="44">
        <v>1300</v>
      </c>
      <c r="J1143" s="44" t="s">
        <v>317</v>
      </c>
      <c r="K1143" s="45">
        <v>202766.31500000006</v>
      </c>
    </row>
    <row r="1144" spans="1:11" x14ac:dyDescent="0.35">
      <c r="A1144" s="44">
        <v>521</v>
      </c>
      <c r="C1144" s="44" t="s">
        <v>626</v>
      </c>
      <c r="D1144" s="44" t="s">
        <v>318</v>
      </c>
      <c r="E1144" s="44" t="s">
        <v>319</v>
      </c>
      <c r="F1144" s="44">
        <v>23</v>
      </c>
      <c r="G1144" s="44" t="s">
        <v>320</v>
      </c>
      <c r="H1144" s="44" t="s">
        <v>321</v>
      </c>
      <c r="I1144" s="44">
        <v>1300</v>
      </c>
      <c r="J1144" s="44" t="s">
        <v>322</v>
      </c>
      <c r="K1144" s="45">
        <v>450907.03110830038</v>
      </c>
    </row>
    <row r="1145" spans="1:11" x14ac:dyDescent="0.35">
      <c r="A1145" s="44">
        <v>521</v>
      </c>
      <c r="C1145" s="44" t="s">
        <v>626</v>
      </c>
      <c r="D1145" s="44" t="s">
        <v>323</v>
      </c>
      <c r="E1145" s="44" t="s">
        <v>324</v>
      </c>
      <c r="F1145" s="44">
        <v>23</v>
      </c>
      <c r="G1145" s="44" t="s">
        <v>325</v>
      </c>
      <c r="H1145" s="44" t="s">
        <v>326</v>
      </c>
      <c r="I1145" s="44">
        <v>1300</v>
      </c>
      <c r="J1145" s="44" t="s">
        <v>327</v>
      </c>
      <c r="K1145" s="45">
        <v>35686.299999999996</v>
      </c>
    </row>
    <row r="1146" spans="1:11" x14ac:dyDescent="0.35">
      <c r="A1146" s="44">
        <v>521</v>
      </c>
      <c r="C1146" s="44" t="s">
        <v>626</v>
      </c>
      <c r="D1146" s="44" t="s">
        <v>522</v>
      </c>
      <c r="E1146" s="44" t="s">
        <v>31</v>
      </c>
      <c r="F1146" s="44">
        <v>23</v>
      </c>
      <c r="G1146" s="44" t="s">
        <v>523</v>
      </c>
      <c r="H1146" s="44" t="s">
        <v>524</v>
      </c>
      <c r="I1146" s="44">
        <v>1300</v>
      </c>
      <c r="J1146" s="44" t="s">
        <v>525</v>
      </c>
      <c r="K1146" s="45">
        <v>332942.28923000017</v>
      </c>
    </row>
    <row r="1147" spans="1:11" x14ac:dyDescent="0.35">
      <c r="A1147" s="44">
        <v>521</v>
      </c>
      <c r="C1147" s="44" t="s">
        <v>626</v>
      </c>
      <c r="D1147" s="44" t="s">
        <v>328</v>
      </c>
      <c r="E1147" s="44" t="s">
        <v>329</v>
      </c>
      <c r="F1147" s="44">
        <v>43</v>
      </c>
      <c r="G1147" s="44" t="s">
        <v>330</v>
      </c>
      <c r="H1147" s="44" t="s">
        <v>31</v>
      </c>
      <c r="I1147" s="44">
        <v>2200</v>
      </c>
      <c r="J1147" s="44" t="s">
        <v>331</v>
      </c>
      <c r="K1147" s="45">
        <v>6000</v>
      </c>
    </row>
    <row r="1148" spans="1:11" x14ac:dyDescent="0.35">
      <c r="A1148" s="44">
        <v>521</v>
      </c>
      <c r="C1148" s="44" t="s">
        <v>626</v>
      </c>
      <c r="D1148" s="44" t="s">
        <v>332</v>
      </c>
      <c r="E1148" s="44" t="s">
        <v>333</v>
      </c>
      <c r="F1148" s="44">
        <v>43</v>
      </c>
      <c r="G1148" s="44" t="s">
        <v>334</v>
      </c>
      <c r="H1148" s="44" t="s">
        <v>31</v>
      </c>
      <c r="I1148" s="44">
        <v>2200</v>
      </c>
      <c r="J1148" s="44" t="s">
        <v>331</v>
      </c>
      <c r="K1148" s="45">
        <v>8000.0000000000009</v>
      </c>
    </row>
    <row r="1149" spans="1:11" x14ac:dyDescent="0.35">
      <c r="A1149" s="44">
        <v>521</v>
      </c>
      <c r="C1149" s="44" t="s">
        <v>626</v>
      </c>
      <c r="D1149" s="44" t="s">
        <v>335</v>
      </c>
      <c r="E1149" s="44" t="s">
        <v>336</v>
      </c>
      <c r="F1149" s="44">
        <v>43</v>
      </c>
      <c r="G1149" s="44" t="s">
        <v>337</v>
      </c>
      <c r="H1149" s="44" t="s">
        <v>31</v>
      </c>
      <c r="I1149" s="44">
        <v>2200</v>
      </c>
      <c r="J1149" s="44" t="s">
        <v>331</v>
      </c>
      <c r="K1149" s="45">
        <v>5000</v>
      </c>
    </row>
    <row r="1150" spans="1:11" x14ac:dyDescent="0.35">
      <c r="A1150" s="44">
        <v>521</v>
      </c>
      <c r="C1150" s="44" t="s">
        <v>626</v>
      </c>
      <c r="D1150" s="44" t="s">
        <v>338</v>
      </c>
      <c r="E1150" s="44" t="s">
        <v>339</v>
      </c>
      <c r="F1150" s="44">
        <v>43</v>
      </c>
      <c r="G1150" s="44" t="s">
        <v>340</v>
      </c>
      <c r="H1150" s="44" t="s">
        <v>31</v>
      </c>
      <c r="I1150" s="44">
        <v>2200</v>
      </c>
      <c r="J1150" s="44" t="s">
        <v>331</v>
      </c>
      <c r="K1150" s="45">
        <v>2000</v>
      </c>
    </row>
    <row r="1151" spans="1:11" x14ac:dyDescent="0.35">
      <c r="A1151" s="44">
        <v>521</v>
      </c>
      <c r="C1151" s="44" t="s">
        <v>626</v>
      </c>
      <c r="D1151" s="44" t="s">
        <v>341</v>
      </c>
      <c r="E1151" s="44" t="s">
        <v>342</v>
      </c>
      <c r="F1151" s="44">
        <v>24</v>
      </c>
      <c r="G1151" s="44" t="s">
        <v>343</v>
      </c>
      <c r="H1151" s="44" t="s">
        <v>295</v>
      </c>
      <c r="I1151" s="44" t="s">
        <v>150</v>
      </c>
      <c r="J1151" s="44" t="s">
        <v>344</v>
      </c>
      <c r="K1151" s="45">
        <v>1800</v>
      </c>
    </row>
    <row r="1152" spans="1:11" x14ac:dyDescent="0.35">
      <c r="A1152" s="44">
        <v>521</v>
      </c>
      <c r="C1152" s="44" t="s">
        <v>626</v>
      </c>
      <c r="D1152" s="44" t="s">
        <v>345</v>
      </c>
      <c r="E1152" s="44" t="s">
        <v>346</v>
      </c>
      <c r="F1152" s="44">
        <v>24</v>
      </c>
      <c r="G1152" s="44" t="s">
        <v>347</v>
      </c>
      <c r="H1152" s="44" t="s">
        <v>305</v>
      </c>
      <c r="I1152" s="44" t="s">
        <v>150</v>
      </c>
      <c r="J1152" s="44" t="s">
        <v>348</v>
      </c>
      <c r="K1152" s="45">
        <v>11000</v>
      </c>
    </row>
    <row r="1153" spans="1:11" x14ac:dyDescent="0.35">
      <c r="A1153" s="44">
        <v>521</v>
      </c>
      <c r="C1153" s="44" t="s">
        <v>626</v>
      </c>
      <c r="D1153" s="44" t="s">
        <v>349</v>
      </c>
      <c r="E1153" s="44" t="s">
        <v>350</v>
      </c>
      <c r="F1153" s="44">
        <v>25</v>
      </c>
      <c r="G1153" s="44" t="s">
        <v>351</v>
      </c>
      <c r="H1153" s="44" t="s">
        <v>31</v>
      </c>
      <c r="I1153" s="44" t="s">
        <v>150</v>
      </c>
      <c r="J1153" s="44" t="s">
        <v>352</v>
      </c>
      <c r="K1153" s="45">
        <v>7500</v>
      </c>
    </row>
    <row r="1154" spans="1:11" x14ac:dyDescent="0.35">
      <c r="A1154" s="44">
        <v>521</v>
      </c>
      <c r="C1154" s="44" t="s">
        <v>626</v>
      </c>
      <c r="D1154" s="44" t="s">
        <v>353</v>
      </c>
      <c r="E1154" s="44" t="s">
        <v>354</v>
      </c>
      <c r="F1154" s="44">
        <v>61</v>
      </c>
      <c r="G1154" s="44" t="s">
        <v>355</v>
      </c>
      <c r="H1154" s="44" t="s">
        <v>31</v>
      </c>
      <c r="I1154" s="44">
        <v>2400</v>
      </c>
      <c r="J1154" s="44" t="s">
        <v>356</v>
      </c>
      <c r="K1154" s="45">
        <v>11000</v>
      </c>
    </row>
    <row r="1155" spans="1:11" x14ac:dyDescent="0.35">
      <c r="A1155" s="44">
        <v>521</v>
      </c>
      <c r="C1155" s="44" t="s">
        <v>626</v>
      </c>
      <c r="D1155" s="44" t="s">
        <v>357</v>
      </c>
      <c r="E1155" s="44" t="s">
        <v>358</v>
      </c>
      <c r="F1155" s="44">
        <v>25</v>
      </c>
      <c r="G1155" s="44" t="s">
        <v>359</v>
      </c>
      <c r="H1155" s="44" t="s">
        <v>31</v>
      </c>
      <c r="I1155" s="44">
        <v>1900</v>
      </c>
      <c r="J1155" s="44" t="s">
        <v>360</v>
      </c>
      <c r="K1155" s="45">
        <v>250.00000000000009</v>
      </c>
    </row>
    <row r="1156" spans="1:11" x14ac:dyDescent="0.35">
      <c r="A1156" s="44">
        <v>521</v>
      </c>
      <c r="C1156" s="44" t="s">
        <v>626</v>
      </c>
      <c r="D1156" s="44" t="s">
        <v>361</v>
      </c>
      <c r="E1156" s="44" t="s">
        <v>362</v>
      </c>
      <c r="F1156" s="44">
        <v>25</v>
      </c>
      <c r="G1156" s="44" t="s">
        <v>363</v>
      </c>
      <c r="H1156" s="44" t="s">
        <v>31</v>
      </c>
      <c r="I1156" s="44" t="s">
        <v>150</v>
      </c>
      <c r="J1156" s="44" t="s">
        <v>352</v>
      </c>
      <c r="K1156" s="45">
        <v>11822.999999999998</v>
      </c>
    </row>
    <row r="1157" spans="1:11" x14ac:dyDescent="0.35">
      <c r="A1157" s="44">
        <v>521</v>
      </c>
      <c r="C1157" s="44" t="s">
        <v>626</v>
      </c>
      <c r="D1157" s="44" t="s">
        <v>364</v>
      </c>
      <c r="E1157" s="44" t="s">
        <v>365</v>
      </c>
      <c r="F1157" s="44">
        <v>25</v>
      </c>
      <c r="G1157" s="44" t="s">
        <v>366</v>
      </c>
      <c r="H1157" s="44" t="s">
        <v>31</v>
      </c>
      <c r="I1157" s="44" t="s">
        <v>150</v>
      </c>
      <c r="J1157" s="44" t="s">
        <v>352</v>
      </c>
      <c r="K1157" s="45">
        <v>3499.9999999999995</v>
      </c>
    </row>
    <row r="1158" spans="1:11" x14ac:dyDescent="0.35">
      <c r="A1158" s="44">
        <v>521</v>
      </c>
      <c r="C1158" s="44" t="s">
        <v>626</v>
      </c>
      <c r="D1158" s="44" t="s">
        <v>367</v>
      </c>
      <c r="E1158" s="44" t="s">
        <v>368</v>
      </c>
      <c r="F1158" s="44">
        <v>25</v>
      </c>
      <c r="G1158" s="44" t="s">
        <v>369</v>
      </c>
      <c r="H1158" s="44" t="s">
        <v>31</v>
      </c>
      <c r="I1158" s="44">
        <v>1900</v>
      </c>
      <c r="J1158" s="44" t="s">
        <v>360</v>
      </c>
      <c r="K1158" s="45">
        <v>5000</v>
      </c>
    </row>
    <row r="1159" spans="1:11" x14ac:dyDescent="0.35">
      <c r="A1159" s="44">
        <v>521</v>
      </c>
      <c r="C1159" s="44" t="s">
        <v>626</v>
      </c>
      <c r="D1159" s="44" t="s">
        <v>370</v>
      </c>
      <c r="E1159" s="44" t="s">
        <v>371</v>
      </c>
      <c r="F1159" s="44">
        <v>25</v>
      </c>
      <c r="G1159" s="44" t="s">
        <v>372</v>
      </c>
      <c r="H1159" s="44" t="s">
        <v>31</v>
      </c>
      <c r="I1159" s="44" t="s">
        <v>150</v>
      </c>
      <c r="J1159" s="44" t="s">
        <v>352</v>
      </c>
      <c r="K1159" s="45">
        <v>8000</v>
      </c>
    </row>
    <row r="1160" spans="1:11" x14ac:dyDescent="0.35">
      <c r="A1160" s="44">
        <v>521</v>
      </c>
      <c r="C1160" s="44" t="s">
        <v>626</v>
      </c>
      <c r="D1160" s="44" t="s">
        <v>373</v>
      </c>
      <c r="E1160" s="44" t="s">
        <v>374</v>
      </c>
      <c r="F1160" s="44">
        <v>25</v>
      </c>
      <c r="G1160" s="44" t="s">
        <v>375</v>
      </c>
      <c r="H1160" s="44" t="s">
        <v>31</v>
      </c>
      <c r="I1160" s="44" t="s">
        <v>27</v>
      </c>
      <c r="J1160" s="44" t="s">
        <v>376</v>
      </c>
      <c r="K1160" s="45">
        <v>5000</v>
      </c>
    </row>
    <row r="1161" spans="1:11" x14ac:dyDescent="0.35">
      <c r="A1161" s="44">
        <v>521</v>
      </c>
      <c r="C1161" s="44" t="s">
        <v>626</v>
      </c>
      <c r="D1161" s="44" t="s">
        <v>377</v>
      </c>
      <c r="E1161" s="44" t="s">
        <v>378</v>
      </c>
      <c r="F1161" s="44">
        <v>25</v>
      </c>
      <c r="G1161" s="44" t="s">
        <v>135</v>
      </c>
      <c r="H1161" s="44" t="s">
        <v>31</v>
      </c>
      <c r="I1161" s="44" t="s">
        <v>137</v>
      </c>
      <c r="J1161" s="44" t="s">
        <v>379</v>
      </c>
      <c r="K1161" s="45">
        <v>1199.9999999999998</v>
      </c>
    </row>
    <row r="1162" spans="1:11" x14ac:dyDescent="0.35">
      <c r="A1162" s="44">
        <v>521</v>
      </c>
      <c r="C1162" s="44" t="s">
        <v>626</v>
      </c>
      <c r="D1162" s="44" t="s">
        <v>556</v>
      </c>
      <c r="E1162" s="44" t="s">
        <v>557</v>
      </c>
      <c r="F1162" s="44">
        <v>25</v>
      </c>
      <c r="G1162" s="44" t="s">
        <v>558</v>
      </c>
      <c r="H1162" s="44" t="s">
        <v>31</v>
      </c>
      <c r="I1162" s="44" t="s">
        <v>31</v>
      </c>
      <c r="J1162" s="44" t="s">
        <v>559</v>
      </c>
      <c r="K1162" s="45">
        <v>750</v>
      </c>
    </row>
    <row r="1163" spans="1:11" x14ac:dyDescent="0.35">
      <c r="A1163" s="44">
        <v>521</v>
      </c>
      <c r="C1163" s="44" t="s">
        <v>626</v>
      </c>
      <c r="D1163" s="44" t="s">
        <v>380</v>
      </c>
      <c r="E1163" s="44" t="s">
        <v>381</v>
      </c>
      <c r="F1163" s="44">
        <v>25</v>
      </c>
      <c r="G1163" s="44" t="s">
        <v>382</v>
      </c>
      <c r="H1163" s="44" t="s">
        <v>31</v>
      </c>
      <c r="I1163" s="44">
        <v>1100</v>
      </c>
      <c r="J1163" s="44" t="s">
        <v>383</v>
      </c>
      <c r="K1163" s="45">
        <v>2500</v>
      </c>
    </row>
    <row r="1164" spans="1:11" x14ac:dyDescent="0.35">
      <c r="A1164" s="44">
        <v>521</v>
      </c>
      <c r="C1164" s="44" t="s">
        <v>626</v>
      </c>
      <c r="D1164" s="44" t="s">
        <v>384</v>
      </c>
      <c r="E1164" s="44" t="s">
        <v>385</v>
      </c>
      <c r="F1164" s="44">
        <v>25</v>
      </c>
      <c r="G1164" s="44" t="s">
        <v>386</v>
      </c>
      <c r="H1164" s="44" t="s">
        <v>31</v>
      </c>
      <c r="I1164" s="44">
        <v>1300</v>
      </c>
      <c r="J1164" s="44" t="s">
        <v>387</v>
      </c>
      <c r="K1164" s="45">
        <v>10000</v>
      </c>
    </row>
    <row r="1165" spans="1:11" x14ac:dyDescent="0.35">
      <c r="A1165" s="44">
        <v>521</v>
      </c>
      <c r="C1165" s="44" t="s">
        <v>626</v>
      </c>
      <c r="D1165" s="44" t="s">
        <v>388</v>
      </c>
      <c r="E1165" s="44" t="s">
        <v>389</v>
      </c>
      <c r="F1165" s="44">
        <v>25</v>
      </c>
      <c r="G1165" s="44" t="s">
        <v>390</v>
      </c>
      <c r="H1165" s="44" t="s">
        <v>31</v>
      </c>
      <c r="I1165" s="44">
        <v>1300</v>
      </c>
      <c r="J1165" s="44" t="s">
        <v>387</v>
      </c>
      <c r="K1165" s="45">
        <v>4000</v>
      </c>
    </row>
    <row r="1166" spans="1:11" x14ac:dyDescent="0.35">
      <c r="A1166" s="44">
        <v>521</v>
      </c>
      <c r="C1166" s="44" t="s">
        <v>626</v>
      </c>
      <c r="D1166" s="44" t="s">
        <v>391</v>
      </c>
      <c r="E1166" s="44" t="s">
        <v>392</v>
      </c>
      <c r="F1166" s="44">
        <v>25</v>
      </c>
      <c r="G1166" s="44" t="s">
        <v>393</v>
      </c>
      <c r="H1166" s="44" t="s">
        <v>31</v>
      </c>
      <c r="I1166" s="44">
        <v>1500</v>
      </c>
      <c r="J1166" s="44" t="s">
        <v>394</v>
      </c>
      <c r="K1166" s="45">
        <v>750</v>
      </c>
    </row>
    <row r="1167" spans="1:11" x14ac:dyDescent="0.35">
      <c r="A1167" s="44">
        <v>521</v>
      </c>
      <c r="C1167" s="44" t="s">
        <v>626</v>
      </c>
      <c r="D1167" s="44" t="s">
        <v>395</v>
      </c>
      <c r="E1167" s="44" t="s">
        <v>396</v>
      </c>
      <c r="F1167" s="44">
        <v>25</v>
      </c>
      <c r="G1167" s="44" t="s">
        <v>397</v>
      </c>
      <c r="H1167" s="44" t="s">
        <v>31</v>
      </c>
      <c r="I1167" s="44">
        <v>1700</v>
      </c>
      <c r="J1167" s="44" t="s">
        <v>398</v>
      </c>
      <c r="K1167" s="45">
        <v>1200.0000000000002</v>
      </c>
    </row>
    <row r="1168" spans="1:11" x14ac:dyDescent="0.35">
      <c r="A1168" s="44">
        <v>521</v>
      </c>
      <c r="C1168" s="44" t="s">
        <v>626</v>
      </c>
      <c r="D1168" s="44" t="s">
        <v>399</v>
      </c>
      <c r="E1168" s="44" t="s">
        <v>70</v>
      </c>
      <c r="F1168" s="44">
        <v>25</v>
      </c>
      <c r="G1168" s="44" t="s">
        <v>400</v>
      </c>
      <c r="H1168" s="44" t="s">
        <v>31</v>
      </c>
      <c r="I1168" s="44">
        <v>1900</v>
      </c>
      <c r="J1168" s="44" t="s">
        <v>360</v>
      </c>
      <c r="K1168" s="45">
        <v>2000</v>
      </c>
    </row>
    <row r="1169" spans="1:11" x14ac:dyDescent="0.35">
      <c r="A1169" s="44">
        <v>521</v>
      </c>
      <c r="C1169" s="44" t="s">
        <v>626</v>
      </c>
      <c r="D1169" s="44" t="s">
        <v>603</v>
      </c>
      <c r="E1169" s="44" t="s">
        <v>604</v>
      </c>
      <c r="F1169" s="44">
        <v>25</v>
      </c>
      <c r="G1169" s="44" t="s">
        <v>605</v>
      </c>
      <c r="H1169" s="44" t="s">
        <v>31</v>
      </c>
      <c r="I1169" s="44">
        <v>1900</v>
      </c>
      <c r="J1169" s="44" t="s">
        <v>360</v>
      </c>
      <c r="K1169" s="45">
        <v>1500</v>
      </c>
    </row>
    <row r="1170" spans="1:11" x14ac:dyDescent="0.35">
      <c r="A1170" s="44">
        <v>521</v>
      </c>
      <c r="C1170" s="44" t="s">
        <v>626</v>
      </c>
      <c r="D1170" s="44" t="s">
        <v>401</v>
      </c>
      <c r="E1170" s="44" t="s">
        <v>402</v>
      </c>
      <c r="F1170" s="44">
        <v>25</v>
      </c>
      <c r="G1170" s="44" t="s">
        <v>403</v>
      </c>
      <c r="H1170" s="44" t="s">
        <v>31</v>
      </c>
      <c r="I1170" s="44">
        <v>1900</v>
      </c>
      <c r="J1170" s="44" t="s">
        <v>360</v>
      </c>
      <c r="K1170" s="45">
        <v>35000</v>
      </c>
    </row>
    <row r="1171" spans="1:11" x14ac:dyDescent="0.35">
      <c r="A1171" s="44">
        <v>521</v>
      </c>
      <c r="C1171" s="44" t="s">
        <v>626</v>
      </c>
      <c r="D1171" s="44" t="s">
        <v>404</v>
      </c>
      <c r="E1171" s="44" t="s">
        <v>405</v>
      </c>
      <c r="F1171" s="44">
        <v>25</v>
      </c>
      <c r="G1171" s="44" t="s">
        <v>406</v>
      </c>
      <c r="H1171" s="44" t="s">
        <v>31</v>
      </c>
      <c r="I1171" s="44">
        <v>1900</v>
      </c>
      <c r="J1171" s="44" t="s">
        <v>360</v>
      </c>
      <c r="K1171" s="45">
        <v>6000</v>
      </c>
    </row>
    <row r="1172" spans="1:11" x14ac:dyDescent="0.35">
      <c r="A1172" s="44">
        <v>521</v>
      </c>
      <c r="C1172" s="44" t="s">
        <v>626</v>
      </c>
      <c r="D1172" s="44" t="s">
        <v>606</v>
      </c>
      <c r="E1172" s="44" t="s">
        <v>607</v>
      </c>
      <c r="F1172" s="44">
        <v>25</v>
      </c>
      <c r="G1172" s="44" t="s">
        <v>608</v>
      </c>
      <c r="H1172" s="44" t="s">
        <v>31</v>
      </c>
      <c r="I1172" s="44" t="s">
        <v>211</v>
      </c>
      <c r="J1172" s="44" t="s">
        <v>609</v>
      </c>
      <c r="K1172" s="45">
        <v>8000</v>
      </c>
    </row>
    <row r="1173" spans="1:11" x14ac:dyDescent="0.35">
      <c r="A1173" s="44">
        <v>521</v>
      </c>
      <c r="C1173" s="44" t="s">
        <v>626</v>
      </c>
      <c r="D1173" s="44" t="s">
        <v>610</v>
      </c>
      <c r="E1173" s="44" t="s">
        <v>611</v>
      </c>
      <c r="F1173" s="44">
        <v>34</v>
      </c>
      <c r="G1173" s="44" t="s">
        <v>612</v>
      </c>
      <c r="H1173" s="44" t="s">
        <v>31</v>
      </c>
      <c r="I1173" s="44">
        <v>2100</v>
      </c>
      <c r="J1173" s="44" t="s">
        <v>613</v>
      </c>
      <c r="K1173" s="45">
        <v>10999.999999999995</v>
      </c>
    </row>
    <row r="1174" spans="1:11" x14ac:dyDescent="0.35">
      <c r="A1174" s="44">
        <v>521</v>
      </c>
      <c r="C1174" s="44" t="s">
        <v>626</v>
      </c>
      <c r="D1174" s="44" t="s">
        <v>407</v>
      </c>
      <c r="E1174" s="44" t="s">
        <v>408</v>
      </c>
      <c r="F1174" s="44">
        <v>25</v>
      </c>
      <c r="G1174" s="44" t="s">
        <v>409</v>
      </c>
      <c r="H1174" s="44" t="s">
        <v>31</v>
      </c>
      <c r="I1174" s="44">
        <v>1900</v>
      </c>
      <c r="J1174" s="44" t="s">
        <v>360</v>
      </c>
      <c r="K1174" s="45">
        <v>3999.9999999999982</v>
      </c>
    </row>
    <row r="1175" spans="1:11" x14ac:dyDescent="0.35">
      <c r="A1175" s="44">
        <v>521</v>
      </c>
      <c r="C1175" s="44" t="s">
        <v>626</v>
      </c>
      <c r="D1175" s="44" t="s">
        <v>614</v>
      </c>
      <c r="E1175" s="44" t="s">
        <v>615</v>
      </c>
      <c r="F1175" s="44">
        <v>25</v>
      </c>
      <c r="G1175" s="44" t="s">
        <v>616</v>
      </c>
      <c r="H1175" s="44" t="s">
        <v>31</v>
      </c>
      <c r="I1175" s="44">
        <v>1900</v>
      </c>
      <c r="J1175" s="44" t="s">
        <v>360</v>
      </c>
      <c r="K1175" s="45">
        <v>2000.0000000040002</v>
      </c>
    </row>
    <row r="1176" spans="1:11" x14ac:dyDescent="0.35">
      <c r="A1176" s="44">
        <v>521</v>
      </c>
      <c r="C1176" s="44" t="s">
        <v>626</v>
      </c>
      <c r="D1176" s="44" t="s">
        <v>410</v>
      </c>
      <c r="E1176" s="44" t="s">
        <v>411</v>
      </c>
      <c r="F1176" s="44">
        <v>25</v>
      </c>
      <c r="G1176" s="44" t="s">
        <v>412</v>
      </c>
      <c r="H1176" s="44" t="s">
        <v>31</v>
      </c>
      <c r="I1176" s="44">
        <v>1800</v>
      </c>
      <c r="J1176" s="44" t="s">
        <v>413</v>
      </c>
      <c r="K1176" s="45">
        <v>40000</v>
      </c>
    </row>
    <row r="1177" spans="1:11" x14ac:dyDescent="0.35">
      <c r="A1177" s="44">
        <v>521</v>
      </c>
      <c r="C1177" s="44" t="s">
        <v>626</v>
      </c>
      <c r="D1177" s="44" t="s">
        <v>414</v>
      </c>
      <c r="E1177" s="44" t="s">
        <v>415</v>
      </c>
      <c r="F1177" s="44">
        <v>51</v>
      </c>
      <c r="G1177" s="44" t="s">
        <v>416</v>
      </c>
      <c r="H1177" s="44" t="s">
        <v>417</v>
      </c>
      <c r="I1177" s="44">
        <v>2300</v>
      </c>
      <c r="J1177" s="44" t="s">
        <v>418</v>
      </c>
      <c r="K1177" s="45">
        <v>195197.11999999997</v>
      </c>
    </row>
    <row r="1178" spans="1:11" x14ac:dyDescent="0.35">
      <c r="A1178" s="44">
        <v>521</v>
      </c>
      <c r="C1178" s="44" t="s">
        <v>626</v>
      </c>
      <c r="D1178" s="44" t="s">
        <v>419</v>
      </c>
      <c r="E1178" s="44" t="s">
        <v>420</v>
      </c>
      <c r="F1178" s="44">
        <v>24</v>
      </c>
      <c r="G1178" s="44" t="s">
        <v>421</v>
      </c>
      <c r="H1178" s="44" t="s">
        <v>417</v>
      </c>
      <c r="I1178" s="44">
        <v>1700</v>
      </c>
      <c r="J1178" s="44" t="s">
        <v>422</v>
      </c>
      <c r="K1178" s="45">
        <v>237810.33</v>
      </c>
    </row>
    <row r="1179" spans="1:11" x14ac:dyDescent="0.35">
      <c r="A1179" s="44">
        <v>521</v>
      </c>
      <c r="C1179" s="44" t="s">
        <v>626</v>
      </c>
      <c r="D1179" s="44" t="s">
        <v>423</v>
      </c>
      <c r="E1179" s="44" t="s">
        <v>424</v>
      </c>
      <c r="F1179" s="44">
        <v>77</v>
      </c>
      <c r="G1179" s="44" t="s">
        <v>425</v>
      </c>
      <c r="H1179" s="44" t="s">
        <v>417</v>
      </c>
      <c r="I1179" s="44">
        <v>2600</v>
      </c>
      <c r="J1179" s="44" t="s">
        <v>426</v>
      </c>
      <c r="K1179" s="45">
        <v>465930.81000000006</v>
      </c>
    </row>
    <row r="1180" spans="1:11" x14ac:dyDescent="0.35">
      <c r="A1180" s="44">
        <v>521</v>
      </c>
      <c r="C1180" s="44" t="s">
        <v>626</v>
      </c>
      <c r="D1180" s="44" t="s">
        <v>427</v>
      </c>
      <c r="E1180" s="44" t="s">
        <v>428</v>
      </c>
      <c r="F1180" s="44">
        <v>86</v>
      </c>
      <c r="G1180" s="44" t="s">
        <v>429</v>
      </c>
      <c r="H1180" s="44" t="s">
        <v>417</v>
      </c>
      <c r="I1180" s="44">
        <v>2700</v>
      </c>
      <c r="J1180" s="44" t="s">
        <v>430</v>
      </c>
      <c r="K1180" s="45">
        <v>16624.999999999996</v>
      </c>
    </row>
    <row r="1181" spans="1:11" x14ac:dyDescent="0.35">
      <c r="A1181" s="44">
        <v>521</v>
      </c>
      <c r="C1181" s="44" t="s">
        <v>626</v>
      </c>
      <c r="D1181" s="44" t="s">
        <v>431</v>
      </c>
      <c r="E1181" s="44" t="s">
        <v>432</v>
      </c>
      <c r="F1181" s="44">
        <v>113</v>
      </c>
      <c r="G1181" s="44" t="s">
        <v>433</v>
      </c>
      <c r="H1181" s="44" t="s">
        <v>417</v>
      </c>
      <c r="I1181" s="44">
        <v>3100</v>
      </c>
      <c r="J1181" s="44" t="s">
        <v>434</v>
      </c>
      <c r="K1181" s="45">
        <v>4798.26</v>
      </c>
    </row>
    <row r="1182" spans="1:11" x14ac:dyDescent="0.35">
      <c r="A1182" s="44">
        <v>521</v>
      </c>
      <c r="C1182" s="44" t="s">
        <v>626</v>
      </c>
      <c r="D1182" s="44" t="s">
        <v>435</v>
      </c>
      <c r="E1182" s="44" t="s">
        <v>436</v>
      </c>
      <c r="F1182" s="44">
        <v>33</v>
      </c>
      <c r="G1182" s="44" t="s">
        <v>437</v>
      </c>
      <c r="H1182" s="44" t="s">
        <v>417</v>
      </c>
      <c r="I1182" s="44">
        <v>2134</v>
      </c>
      <c r="J1182" s="44" t="s">
        <v>438</v>
      </c>
      <c r="K1182" s="45">
        <v>18743</v>
      </c>
    </row>
    <row r="1183" spans="1:11" x14ac:dyDescent="0.35">
      <c r="A1183" s="44">
        <v>521</v>
      </c>
      <c r="C1183" s="44" t="s">
        <v>626</v>
      </c>
      <c r="D1183" s="44" t="s">
        <v>529</v>
      </c>
      <c r="E1183" s="44" t="s">
        <v>530</v>
      </c>
      <c r="F1183" s="44">
        <v>42</v>
      </c>
      <c r="G1183" s="44" t="s">
        <v>531</v>
      </c>
      <c r="H1183" s="44" t="s">
        <v>446</v>
      </c>
      <c r="I1183" s="44">
        <v>2200</v>
      </c>
      <c r="J1183" s="44" t="s">
        <v>532</v>
      </c>
      <c r="K1183" s="45">
        <v>2000.0000000000002</v>
      </c>
    </row>
    <row r="1184" spans="1:11" x14ac:dyDescent="0.35">
      <c r="A1184" s="44">
        <v>521</v>
      </c>
      <c r="C1184" s="44" t="s">
        <v>626</v>
      </c>
      <c r="D1184" s="44" t="s">
        <v>439</v>
      </c>
      <c r="E1184" s="44" t="s">
        <v>440</v>
      </c>
      <c r="F1184" s="44">
        <v>42</v>
      </c>
      <c r="G1184" s="44" t="s">
        <v>441</v>
      </c>
      <c r="H1184" s="44" t="s">
        <v>261</v>
      </c>
      <c r="I1184" s="44">
        <v>2200</v>
      </c>
      <c r="J1184" s="44" t="s">
        <v>442</v>
      </c>
      <c r="K1184" s="45">
        <v>4500</v>
      </c>
    </row>
    <row r="1185" spans="1:11" x14ac:dyDescent="0.35">
      <c r="A1185" s="44">
        <v>521</v>
      </c>
      <c r="C1185" s="44" t="s">
        <v>626</v>
      </c>
      <c r="D1185" s="44" t="s">
        <v>443</v>
      </c>
      <c r="E1185" s="44" t="s">
        <v>444</v>
      </c>
      <c r="F1185" s="44">
        <v>24</v>
      </c>
      <c r="G1185" s="44" t="s">
        <v>445</v>
      </c>
      <c r="H1185" s="44" t="s">
        <v>446</v>
      </c>
      <c r="I1185" s="44" t="s">
        <v>150</v>
      </c>
      <c r="J1185" s="44" t="s">
        <v>447</v>
      </c>
      <c r="K1185" s="45">
        <v>6000</v>
      </c>
    </row>
    <row r="1186" spans="1:11" x14ac:dyDescent="0.35">
      <c r="A1186" s="44">
        <v>521</v>
      </c>
      <c r="C1186" s="44" t="s">
        <v>626</v>
      </c>
      <c r="D1186" s="44" t="s">
        <v>448</v>
      </c>
      <c r="E1186" s="44" t="s">
        <v>449</v>
      </c>
      <c r="F1186" s="44">
        <v>72</v>
      </c>
      <c r="G1186" s="44" t="s">
        <v>450</v>
      </c>
      <c r="H1186" s="44" t="s">
        <v>389</v>
      </c>
      <c r="I1186" s="44">
        <v>2500</v>
      </c>
      <c r="J1186" s="44" t="s">
        <v>451</v>
      </c>
      <c r="K1186" s="45">
        <v>1067989.8412000001</v>
      </c>
    </row>
    <row r="1187" spans="1:11" x14ac:dyDescent="0.35">
      <c r="A1187" s="44">
        <v>521</v>
      </c>
      <c r="C1187" s="44" t="s">
        <v>626</v>
      </c>
      <c r="D1187" s="44" t="s">
        <v>452</v>
      </c>
      <c r="E1187" s="44" t="s">
        <v>453</v>
      </c>
      <c r="F1187" s="44">
        <v>27</v>
      </c>
      <c r="G1187" s="44" t="s">
        <v>454</v>
      </c>
      <c r="H1187" s="44" t="s">
        <v>389</v>
      </c>
      <c r="I1187" s="44">
        <v>1600</v>
      </c>
      <c r="J1187" s="44" t="s">
        <v>455</v>
      </c>
      <c r="K1187" s="45">
        <v>85288.125</v>
      </c>
    </row>
    <row r="1188" spans="1:11" x14ac:dyDescent="0.35">
      <c r="A1188" s="44">
        <v>521</v>
      </c>
      <c r="C1188" s="44" t="s">
        <v>626</v>
      </c>
      <c r="D1188" s="44" t="s">
        <v>456</v>
      </c>
      <c r="E1188" s="44" t="s">
        <v>457</v>
      </c>
      <c r="F1188" s="44">
        <v>27</v>
      </c>
      <c r="G1188" s="44" t="s">
        <v>458</v>
      </c>
      <c r="H1188" s="44" t="s">
        <v>389</v>
      </c>
      <c r="I1188" s="44">
        <v>1600</v>
      </c>
      <c r="J1188" s="44" t="s">
        <v>455</v>
      </c>
      <c r="K1188" s="45">
        <v>53861.010824816447</v>
      </c>
    </row>
    <row r="1189" spans="1:11" x14ac:dyDescent="0.35">
      <c r="A1189" s="44">
        <v>521</v>
      </c>
      <c r="C1189" s="44" t="s">
        <v>626</v>
      </c>
      <c r="D1189" s="44" t="s">
        <v>459</v>
      </c>
      <c r="E1189" s="44" t="s">
        <v>460</v>
      </c>
      <c r="F1189" s="44">
        <v>27</v>
      </c>
      <c r="G1189" s="44" t="s">
        <v>461</v>
      </c>
      <c r="H1189" s="44" t="s">
        <v>389</v>
      </c>
      <c r="I1189" s="44">
        <v>1600</v>
      </c>
      <c r="J1189" s="44" t="s">
        <v>455</v>
      </c>
      <c r="K1189" s="45">
        <v>44808.262559378149</v>
      </c>
    </row>
    <row r="1190" spans="1:11" x14ac:dyDescent="0.35">
      <c r="A1190" s="44">
        <v>521</v>
      </c>
      <c r="C1190" s="44" t="s">
        <v>626</v>
      </c>
      <c r="D1190" s="44" t="s">
        <v>462</v>
      </c>
      <c r="E1190" s="44" t="s">
        <v>463</v>
      </c>
      <c r="F1190" s="44">
        <v>27</v>
      </c>
      <c r="G1190" s="44" t="s">
        <v>464</v>
      </c>
      <c r="H1190" s="44" t="s">
        <v>389</v>
      </c>
      <c r="I1190" s="44">
        <v>1600</v>
      </c>
      <c r="J1190" s="44" t="s">
        <v>455</v>
      </c>
      <c r="K1190" s="45">
        <v>14012.937499999995</v>
      </c>
    </row>
    <row r="1191" spans="1:11" x14ac:dyDescent="0.35">
      <c r="A1191" s="44">
        <v>521</v>
      </c>
      <c r="C1191" s="44" t="s">
        <v>626</v>
      </c>
      <c r="D1191" s="44" t="s">
        <v>465</v>
      </c>
      <c r="E1191" s="44" t="s">
        <v>466</v>
      </c>
      <c r="F1191" s="44">
        <v>27</v>
      </c>
      <c r="G1191" s="44" t="s">
        <v>467</v>
      </c>
      <c r="H1191" s="44" t="s">
        <v>389</v>
      </c>
      <c r="I1191" s="44">
        <v>1600</v>
      </c>
      <c r="J1191" s="44" t="s">
        <v>455</v>
      </c>
      <c r="K1191" s="45">
        <v>26442.406794299688</v>
      </c>
    </row>
    <row r="1192" spans="1:11" x14ac:dyDescent="0.35">
      <c r="A1192" s="44">
        <v>521</v>
      </c>
      <c r="C1192" s="44" t="s">
        <v>626</v>
      </c>
      <c r="D1192" s="44" t="s">
        <v>468</v>
      </c>
      <c r="E1192" s="44" t="s">
        <v>469</v>
      </c>
      <c r="F1192" s="44">
        <v>24</v>
      </c>
      <c r="G1192" s="44" t="s">
        <v>470</v>
      </c>
      <c r="H1192" s="44" t="s">
        <v>471</v>
      </c>
      <c r="I1192" s="44" t="s">
        <v>150</v>
      </c>
      <c r="J1192" s="44" t="s">
        <v>472</v>
      </c>
      <c r="K1192" s="45">
        <v>9540</v>
      </c>
    </row>
    <row r="1193" spans="1:11" x14ac:dyDescent="0.35">
      <c r="A1193" s="44">
        <v>521</v>
      </c>
      <c r="C1193" s="44" t="s">
        <v>626</v>
      </c>
      <c r="D1193" s="44" t="s">
        <v>473</v>
      </c>
      <c r="E1193" s="44" t="s">
        <v>474</v>
      </c>
      <c r="F1193" s="44">
        <v>79</v>
      </c>
      <c r="G1193" s="44" t="s">
        <v>475</v>
      </c>
      <c r="H1193" s="44" t="s">
        <v>476</v>
      </c>
      <c r="I1193" s="44">
        <v>2600</v>
      </c>
      <c r="J1193" s="44" t="s">
        <v>477</v>
      </c>
      <c r="K1193" s="45">
        <v>5000</v>
      </c>
    </row>
    <row r="1194" spans="1:11" x14ac:dyDescent="0.35">
      <c r="A1194" s="44">
        <v>521</v>
      </c>
      <c r="C1194" s="44" t="s">
        <v>626</v>
      </c>
      <c r="D1194" s="44" t="s">
        <v>478</v>
      </c>
      <c r="E1194" s="44" t="s">
        <v>479</v>
      </c>
      <c r="F1194" s="44">
        <v>87</v>
      </c>
      <c r="G1194" s="44" t="s">
        <v>480</v>
      </c>
      <c r="H1194" s="44" t="s">
        <v>481</v>
      </c>
      <c r="I1194" s="44">
        <v>2700</v>
      </c>
      <c r="J1194" s="44" t="s">
        <v>482</v>
      </c>
      <c r="K1194" s="45">
        <v>1799.9999999999998</v>
      </c>
    </row>
    <row r="1195" spans="1:11" x14ac:dyDescent="0.35">
      <c r="A1195" s="44">
        <v>443</v>
      </c>
      <c r="C1195" s="44" t="s">
        <v>510</v>
      </c>
      <c r="D1195" s="44" t="s">
        <v>622</v>
      </c>
      <c r="E1195" s="44" t="s">
        <v>623</v>
      </c>
      <c r="F1195" s="44">
        <v>78</v>
      </c>
      <c r="G1195" s="44" t="s">
        <v>624</v>
      </c>
      <c r="H1195" s="44" t="s">
        <v>31</v>
      </c>
      <c r="I1195" s="44">
        <v>2600</v>
      </c>
      <c r="J1195" s="44" t="s">
        <v>625</v>
      </c>
      <c r="K1195" s="45">
        <v>21420</v>
      </c>
    </row>
    <row r="1196" spans="1:11" x14ac:dyDescent="0.35">
      <c r="A1196" s="44">
        <v>521</v>
      </c>
      <c r="C1196" s="44" t="s">
        <v>626</v>
      </c>
      <c r="D1196" s="44" t="s">
        <v>552</v>
      </c>
      <c r="E1196" s="44" t="s">
        <v>553</v>
      </c>
      <c r="F1196" s="44">
        <v>79</v>
      </c>
      <c r="G1196" s="44" t="s">
        <v>554</v>
      </c>
      <c r="H1196" s="44" t="s">
        <v>476</v>
      </c>
      <c r="I1196" s="44">
        <v>2600</v>
      </c>
      <c r="J1196" s="44" t="s">
        <v>477</v>
      </c>
      <c r="K1196" s="45">
        <v>500.00000000000017</v>
      </c>
    </row>
    <row r="1197" spans="1:11" x14ac:dyDescent="0.35">
      <c r="A1197" s="44">
        <v>521</v>
      </c>
      <c r="C1197" s="44" t="s">
        <v>626</v>
      </c>
      <c r="D1197" s="44" t="s">
        <v>487</v>
      </c>
      <c r="E1197" s="44" t="s">
        <v>488</v>
      </c>
      <c r="F1197" s="44">
        <v>25</v>
      </c>
      <c r="G1197" s="44" t="s">
        <v>464</v>
      </c>
      <c r="H1197" s="44" t="s">
        <v>31</v>
      </c>
      <c r="I1197" s="44">
        <v>1600</v>
      </c>
      <c r="J1197" s="44" t="s">
        <v>489</v>
      </c>
      <c r="K1197" s="45">
        <v>499.99999999999994</v>
      </c>
    </row>
    <row r="1198" spans="1:11" x14ac:dyDescent="0.35">
      <c r="A1198" s="44">
        <v>521</v>
      </c>
      <c r="C1198" s="44" t="s">
        <v>626</v>
      </c>
      <c r="D1198" s="44" t="s">
        <v>490</v>
      </c>
      <c r="E1198" s="44" t="s">
        <v>491</v>
      </c>
      <c r="F1198" s="44">
        <v>24</v>
      </c>
      <c r="G1198" s="44" t="s">
        <v>458</v>
      </c>
      <c r="H1198" s="44" t="s">
        <v>295</v>
      </c>
      <c r="I1198" s="44">
        <v>1600</v>
      </c>
      <c r="J1198" s="44" t="s">
        <v>492</v>
      </c>
      <c r="K1198" s="45">
        <v>2500</v>
      </c>
    </row>
    <row r="1199" spans="1:11" x14ac:dyDescent="0.35">
      <c r="A1199" s="44">
        <v>521</v>
      </c>
      <c r="C1199" s="44" t="s">
        <v>626</v>
      </c>
      <c r="D1199" s="44" t="s">
        <v>496</v>
      </c>
      <c r="E1199" s="44" t="s">
        <v>497</v>
      </c>
      <c r="F1199" s="44">
        <v>69</v>
      </c>
      <c r="G1199" s="44" t="s">
        <v>498</v>
      </c>
      <c r="H1199" s="44" t="s">
        <v>499</v>
      </c>
      <c r="I1199" s="44">
        <v>2500</v>
      </c>
      <c r="J1199" s="44" t="s">
        <v>500</v>
      </c>
      <c r="K1199" s="45">
        <v>1647</v>
      </c>
    </row>
    <row r="1200" spans="1:11" x14ac:dyDescent="0.35">
      <c r="A1200" s="44">
        <v>521</v>
      </c>
      <c r="C1200" s="44" t="s">
        <v>626</v>
      </c>
      <c r="D1200" s="44" t="s">
        <v>501</v>
      </c>
      <c r="E1200" s="44" t="s">
        <v>502</v>
      </c>
      <c r="F1200" s="44">
        <v>54</v>
      </c>
      <c r="G1200" s="44" t="s">
        <v>503</v>
      </c>
      <c r="H1200" s="44" t="s">
        <v>389</v>
      </c>
      <c r="I1200" s="44">
        <v>2300</v>
      </c>
      <c r="J1200" s="44" t="s">
        <v>504</v>
      </c>
      <c r="K1200" s="45">
        <v>1647</v>
      </c>
    </row>
    <row r="1201" spans="1:11" x14ac:dyDescent="0.35">
      <c r="A1201" s="44">
        <v>436</v>
      </c>
      <c r="C1201" s="44" t="s">
        <v>543</v>
      </c>
      <c r="D1201" s="44" t="s">
        <v>622</v>
      </c>
      <c r="E1201" s="44" t="s">
        <v>623</v>
      </c>
      <c r="F1201" s="44">
        <v>78</v>
      </c>
      <c r="G1201" s="44" t="s">
        <v>624</v>
      </c>
      <c r="H1201" s="44" t="s">
        <v>31</v>
      </c>
      <c r="I1201" s="44">
        <v>2600</v>
      </c>
      <c r="J1201" s="44" t="s">
        <v>625</v>
      </c>
      <c r="K1201" s="45">
        <v>12150</v>
      </c>
    </row>
    <row r="1202" spans="1:11" x14ac:dyDescent="0.35">
      <c r="A1202" s="44">
        <v>521</v>
      </c>
      <c r="C1202" s="44" t="s">
        <v>626</v>
      </c>
      <c r="D1202" s="44" t="s">
        <v>505</v>
      </c>
      <c r="E1202" s="44" t="s">
        <v>506</v>
      </c>
      <c r="F1202" s="44">
        <v>88</v>
      </c>
      <c r="G1202" s="44" t="s">
        <v>507</v>
      </c>
      <c r="H1202" s="44" t="s">
        <v>508</v>
      </c>
      <c r="I1202" s="44">
        <v>2700</v>
      </c>
      <c r="J1202" s="44" t="s">
        <v>509</v>
      </c>
      <c r="K1202" s="45">
        <v>1800</v>
      </c>
    </row>
    <row r="1203" spans="1:11" x14ac:dyDescent="0.35">
      <c r="A1203" s="44">
        <v>518</v>
      </c>
      <c r="C1203" s="44" t="s">
        <v>627</v>
      </c>
      <c r="D1203" s="44" t="s">
        <v>147</v>
      </c>
      <c r="E1203" s="44" t="s">
        <v>148</v>
      </c>
      <c r="F1203" s="44">
        <v>6</v>
      </c>
      <c r="G1203" s="44" t="s">
        <v>149</v>
      </c>
      <c r="H1203" s="44">
        <v>1700</v>
      </c>
      <c r="I1203" s="44" t="s">
        <v>150</v>
      </c>
      <c r="J1203" s="44" t="s">
        <v>151</v>
      </c>
      <c r="K1203" s="45">
        <v>96252.640000000014</v>
      </c>
    </row>
    <row r="1204" spans="1:11" x14ac:dyDescent="0.35">
      <c r="A1204" s="44">
        <v>518</v>
      </c>
      <c r="C1204" s="44" t="s">
        <v>627</v>
      </c>
      <c r="D1204" s="44" t="s">
        <v>152</v>
      </c>
      <c r="E1204" s="44" t="s">
        <v>150</v>
      </c>
      <c r="F1204" s="44">
        <v>6</v>
      </c>
      <c r="G1204" s="44" t="s">
        <v>153</v>
      </c>
      <c r="H1204" s="44">
        <v>1700</v>
      </c>
      <c r="I1204" s="44">
        <v>1600</v>
      </c>
      <c r="J1204" s="44" t="s">
        <v>154</v>
      </c>
      <c r="K1204" s="45">
        <v>14984.044800000001</v>
      </c>
    </row>
    <row r="1205" spans="1:11" x14ac:dyDescent="0.35">
      <c r="A1205" s="44">
        <v>518</v>
      </c>
      <c r="C1205" s="44" t="s">
        <v>627</v>
      </c>
      <c r="D1205" s="44" t="s">
        <v>155</v>
      </c>
      <c r="E1205" s="44" t="s">
        <v>156</v>
      </c>
      <c r="F1205" s="44">
        <v>6</v>
      </c>
      <c r="G1205" s="44" t="s">
        <v>157</v>
      </c>
      <c r="H1205" s="44">
        <v>1700</v>
      </c>
      <c r="I1205" s="44">
        <v>1900</v>
      </c>
      <c r="J1205" s="44" t="s">
        <v>158</v>
      </c>
      <c r="K1205" s="45">
        <v>49999.999999999993</v>
      </c>
    </row>
    <row r="1206" spans="1:11" x14ac:dyDescent="0.35">
      <c r="A1206" s="44">
        <v>518</v>
      </c>
      <c r="C1206" s="44" t="s">
        <v>627</v>
      </c>
      <c r="D1206" s="44" t="s">
        <v>159</v>
      </c>
      <c r="E1206" s="44" t="s">
        <v>160</v>
      </c>
      <c r="F1206" s="44">
        <v>14</v>
      </c>
      <c r="G1206" s="44" t="s">
        <v>161</v>
      </c>
      <c r="H1206" s="44">
        <v>5710</v>
      </c>
      <c r="I1206" s="44" t="s">
        <v>150</v>
      </c>
      <c r="J1206" s="44" t="s">
        <v>162</v>
      </c>
      <c r="K1206" s="45">
        <v>5261300</v>
      </c>
    </row>
    <row r="1207" spans="1:11" x14ac:dyDescent="0.35">
      <c r="A1207" s="44">
        <v>518</v>
      </c>
      <c r="C1207" s="44" t="s">
        <v>627</v>
      </c>
      <c r="D1207" s="44" t="s">
        <v>163</v>
      </c>
      <c r="E1207" s="44" t="s">
        <v>164</v>
      </c>
      <c r="F1207" s="44">
        <v>9</v>
      </c>
      <c r="G1207" s="44" t="s">
        <v>165</v>
      </c>
      <c r="H1207" s="44">
        <v>4954</v>
      </c>
      <c r="I1207" s="44" t="s">
        <v>150</v>
      </c>
      <c r="J1207" s="44" t="s">
        <v>166</v>
      </c>
      <c r="K1207" s="45">
        <v>399721</v>
      </c>
    </row>
    <row r="1208" spans="1:11" x14ac:dyDescent="0.35">
      <c r="A1208" s="44">
        <v>518</v>
      </c>
      <c r="C1208" s="44" t="s">
        <v>627</v>
      </c>
      <c r="D1208" s="44" t="s">
        <v>167</v>
      </c>
      <c r="E1208" s="44" t="s">
        <v>168</v>
      </c>
      <c r="F1208" s="44">
        <v>8</v>
      </c>
      <c r="G1208" s="44" t="s">
        <v>169</v>
      </c>
      <c r="H1208" s="44">
        <v>3954</v>
      </c>
      <c r="I1208" s="44" t="s">
        <v>150</v>
      </c>
      <c r="J1208" s="44" t="s">
        <v>170</v>
      </c>
      <c r="K1208" s="45">
        <v>80985.279999999984</v>
      </c>
    </row>
    <row r="1209" spans="1:11" x14ac:dyDescent="0.35">
      <c r="A1209" s="44">
        <v>518</v>
      </c>
      <c r="C1209" s="44" t="s">
        <v>627</v>
      </c>
      <c r="D1209" s="44" t="s">
        <v>174</v>
      </c>
      <c r="E1209" s="44" t="s">
        <v>25</v>
      </c>
      <c r="F1209" s="44">
        <v>9</v>
      </c>
      <c r="G1209" s="44" t="s">
        <v>175</v>
      </c>
      <c r="H1209" s="44">
        <v>4954</v>
      </c>
      <c r="I1209" s="44">
        <v>2200</v>
      </c>
      <c r="J1209" s="44" t="s">
        <v>176</v>
      </c>
      <c r="K1209" s="45">
        <v>18974</v>
      </c>
    </row>
    <row r="1210" spans="1:11" x14ac:dyDescent="0.35">
      <c r="A1210" s="44">
        <v>518</v>
      </c>
      <c r="C1210" s="44" t="s">
        <v>627</v>
      </c>
      <c r="D1210" s="44" t="s">
        <v>177</v>
      </c>
      <c r="E1210" s="44" t="s">
        <v>178</v>
      </c>
      <c r="F1210" s="44">
        <v>9</v>
      </c>
      <c r="G1210" s="44" t="s">
        <v>179</v>
      </c>
      <c r="H1210" s="44">
        <v>4954</v>
      </c>
      <c r="I1210" s="44" t="s">
        <v>150</v>
      </c>
      <c r="J1210" s="44" t="s">
        <v>166</v>
      </c>
      <c r="K1210" s="45">
        <v>4461</v>
      </c>
    </row>
    <row r="1211" spans="1:11" x14ac:dyDescent="0.35">
      <c r="A1211" s="44">
        <v>518</v>
      </c>
      <c r="C1211" s="44" t="s">
        <v>627</v>
      </c>
      <c r="D1211" s="44" t="s">
        <v>180</v>
      </c>
      <c r="E1211" s="44" t="s">
        <v>181</v>
      </c>
      <c r="F1211" s="44">
        <v>9</v>
      </c>
      <c r="G1211" s="44" t="s">
        <v>182</v>
      </c>
      <c r="H1211" s="44">
        <v>4954</v>
      </c>
      <c r="I1211" s="44" t="s">
        <v>150</v>
      </c>
      <c r="J1211" s="44" t="s">
        <v>166</v>
      </c>
      <c r="K1211" s="45">
        <v>11408</v>
      </c>
    </row>
    <row r="1212" spans="1:11" x14ac:dyDescent="0.35">
      <c r="A1212" s="44">
        <v>518</v>
      </c>
      <c r="C1212" s="44" t="s">
        <v>627</v>
      </c>
      <c r="D1212" s="44" t="s">
        <v>183</v>
      </c>
      <c r="E1212" s="44" t="s">
        <v>184</v>
      </c>
      <c r="F1212" s="44">
        <v>8</v>
      </c>
      <c r="G1212" s="44" t="s">
        <v>185</v>
      </c>
      <c r="H1212" s="44">
        <v>3954</v>
      </c>
      <c r="I1212" s="44" t="s">
        <v>137</v>
      </c>
      <c r="J1212" s="44" t="s">
        <v>136</v>
      </c>
      <c r="K1212" s="45">
        <v>6500.9699999999993</v>
      </c>
    </row>
    <row r="1213" spans="1:11" x14ac:dyDescent="0.35">
      <c r="A1213" s="44">
        <v>518</v>
      </c>
      <c r="C1213" s="44" t="s">
        <v>627</v>
      </c>
      <c r="D1213" s="44" t="s">
        <v>186</v>
      </c>
      <c r="E1213" s="44" t="s">
        <v>187</v>
      </c>
      <c r="F1213" s="44">
        <v>8</v>
      </c>
      <c r="G1213" s="44" t="s">
        <v>188</v>
      </c>
      <c r="H1213" s="44">
        <v>3954</v>
      </c>
      <c r="I1213" s="44" t="s">
        <v>137</v>
      </c>
      <c r="J1213" s="44" t="s">
        <v>136</v>
      </c>
      <c r="K1213" s="45">
        <v>11818.484999999999</v>
      </c>
    </row>
    <row r="1214" spans="1:11" x14ac:dyDescent="0.35">
      <c r="A1214" s="44">
        <v>518</v>
      </c>
      <c r="C1214" s="44" t="s">
        <v>627</v>
      </c>
      <c r="D1214" s="44" t="s">
        <v>189</v>
      </c>
      <c r="E1214" s="44" t="s">
        <v>190</v>
      </c>
      <c r="F1214" s="44">
        <v>6</v>
      </c>
      <c r="G1214" s="44" t="s">
        <v>191</v>
      </c>
      <c r="H1214" s="44">
        <v>1900</v>
      </c>
      <c r="I1214" s="44">
        <v>1700</v>
      </c>
      <c r="J1214" s="44" t="s">
        <v>192</v>
      </c>
      <c r="K1214" s="45">
        <v>167641</v>
      </c>
    </row>
    <row r="1215" spans="1:11" x14ac:dyDescent="0.35">
      <c r="A1215" s="44">
        <v>518</v>
      </c>
      <c r="C1215" s="44" t="s">
        <v>627</v>
      </c>
      <c r="D1215" s="44" t="s">
        <v>193</v>
      </c>
      <c r="E1215" s="44" t="s">
        <v>194</v>
      </c>
      <c r="F1215" s="44">
        <v>8</v>
      </c>
      <c r="G1215" s="44" t="s">
        <v>195</v>
      </c>
      <c r="H1215" s="44">
        <v>3954</v>
      </c>
      <c r="I1215" s="44" t="s">
        <v>160</v>
      </c>
      <c r="J1215" s="44" t="s">
        <v>196</v>
      </c>
      <c r="K1215" s="45">
        <v>12874.481126399998</v>
      </c>
    </row>
    <row r="1216" spans="1:11" x14ac:dyDescent="0.35">
      <c r="A1216" s="44">
        <v>518</v>
      </c>
      <c r="C1216" s="44" t="s">
        <v>627</v>
      </c>
      <c r="D1216" s="44" t="s">
        <v>197</v>
      </c>
      <c r="E1216" s="44" t="s">
        <v>198</v>
      </c>
      <c r="F1216" s="44">
        <v>9</v>
      </c>
      <c r="G1216" s="44" t="s">
        <v>199</v>
      </c>
      <c r="H1216" s="44">
        <v>4954</v>
      </c>
      <c r="I1216" s="44">
        <v>1600</v>
      </c>
      <c r="J1216" s="44" t="s">
        <v>200</v>
      </c>
      <c r="K1216" s="45">
        <v>23178.16001262427</v>
      </c>
    </row>
    <row r="1217" spans="1:11" x14ac:dyDescent="0.35">
      <c r="A1217" s="44">
        <v>518</v>
      </c>
      <c r="C1217" s="44" t="s">
        <v>627</v>
      </c>
      <c r="D1217" s="44" t="s">
        <v>514</v>
      </c>
      <c r="E1217" s="44" t="s">
        <v>515</v>
      </c>
      <c r="F1217" s="44">
        <v>6</v>
      </c>
      <c r="G1217" s="44" t="s">
        <v>516</v>
      </c>
      <c r="H1217" s="44">
        <v>1900</v>
      </c>
      <c r="I1217" s="44" t="s">
        <v>150</v>
      </c>
      <c r="J1217" s="44" t="s">
        <v>517</v>
      </c>
      <c r="K1217" s="45">
        <v>121961.45773707303</v>
      </c>
    </row>
    <row r="1218" spans="1:11" x14ac:dyDescent="0.35">
      <c r="A1218" s="44">
        <v>518</v>
      </c>
      <c r="C1218" s="44" t="s">
        <v>627</v>
      </c>
      <c r="D1218" s="44" t="s">
        <v>201</v>
      </c>
      <c r="E1218" s="44" t="s">
        <v>202</v>
      </c>
      <c r="F1218" s="44">
        <v>6</v>
      </c>
      <c r="G1218" s="44" t="s">
        <v>203</v>
      </c>
      <c r="H1218" s="44">
        <v>1900</v>
      </c>
      <c r="I1218" s="44">
        <v>1600</v>
      </c>
      <c r="J1218" s="44" t="s">
        <v>204</v>
      </c>
      <c r="K1218" s="45">
        <v>27200</v>
      </c>
    </row>
    <row r="1219" spans="1:11" x14ac:dyDescent="0.35">
      <c r="A1219" s="44">
        <v>518</v>
      </c>
      <c r="C1219" s="44" t="s">
        <v>627</v>
      </c>
      <c r="D1219" s="44" t="s">
        <v>205</v>
      </c>
      <c r="E1219" s="44" t="s">
        <v>206</v>
      </c>
      <c r="F1219" s="44">
        <v>6</v>
      </c>
      <c r="G1219" s="44" t="s">
        <v>207</v>
      </c>
      <c r="H1219" s="44">
        <v>1954</v>
      </c>
      <c r="I1219" s="44" t="s">
        <v>137</v>
      </c>
      <c r="J1219" s="44" t="s">
        <v>208</v>
      </c>
      <c r="K1219" s="45">
        <v>11025</v>
      </c>
    </row>
    <row r="1220" spans="1:11" x14ac:dyDescent="0.35">
      <c r="A1220" s="44">
        <v>518</v>
      </c>
      <c r="C1220" s="44" t="s">
        <v>627</v>
      </c>
      <c r="D1220" s="44" t="s">
        <v>593</v>
      </c>
      <c r="E1220" s="44" t="s">
        <v>594</v>
      </c>
      <c r="F1220" s="44">
        <v>6</v>
      </c>
      <c r="G1220" s="44" t="s">
        <v>595</v>
      </c>
      <c r="H1220" s="44">
        <v>1954</v>
      </c>
      <c r="I1220" s="44" t="s">
        <v>223</v>
      </c>
      <c r="J1220" s="44" t="s">
        <v>224</v>
      </c>
      <c r="K1220" s="45">
        <v>105666.55999999995</v>
      </c>
    </row>
    <row r="1221" spans="1:11" x14ac:dyDescent="0.35">
      <c r="A1221" s="44">
        <v>518</v>
      </c>
      <c r="C1221" s="44" t="s">
        <v>627</v>
      </c>
      <c r="D1221" s="44" t="s">
        <v>209</v>
      </c>
      <c r="E1221" s="44" t="s">
        <v>27</v>
      </c>
      <c r="F1221" s="44">
        <v>6</v>
      </c>
      <c r="G1221" s="44" t="s">
        <v>210</v>
      </c>
      <c r="H1221" s="44">
        <v>1954</v>
      </c>
      <c r="I1221" s="44" t="s">
        <v>211</v>
      </c>
      <c r="J1221" s="44" t="s">
        <v>212</v>
      </c>
      <c r="K1221" s="45">
        <v>92762.999999999985</v>
      </c>
    </row>
    <row r="1222" spans="1:11" x14ac:dyDescent="0.35">
      <c r="A1222" s="44">
        <v>518</v>
      </c>
      <c r="C1222" s="44" t="s">
        <v>627</v>
      </c>
      <c r="D1222" s="44" t="s">
        <v>213</v>
      </c>
      <c r="E1222" s="44" t="s">
        <v>214</v>
      </c>
      <c r="F1222" s="44">
        <v>6</v>
      </c>
      <c r="G1222" s="44" t="s">
        <v>215</v>
      </c>
      <c r="H1222" s="44">
        <v>1954</v>
      </c>
      <c r="I1222" s="44" t="s">
        <v>150</v>
      </c>
      <c r="J1222" s="44" t="s">
        <v>216</v>
      </c>
      <c r="K1222" s="45">
        <v>199864.5</v>
      </c>
    </row>
    <row r="1223" spans="1:11" x14ac:dyDescent="0.35">
      <c r="A1223" s="44">
        <v>518</v>
      </c>
      <c r="C1223" s="44" t="s">
        <v>627</v>
      </c>
      <c r="D1223" s="44" t="s">
        <v>217</v>
      </c>
      <c r="E1223" s="44" t="s">
        <v>218</v>
      </c>
      <c r="F1223" s="44">
        <v>6</v>
      </c>
      <c r="G1223" s="44" t="s">
        <v>219</v>
      </c>
      <c r="H1223" s="44">
        <v>1954</v>
      </c>
      <c r="I1223" s="44" t="s">
        <v>150</v>
      </c>
      <c r="J1223" s="44" t="s">
        <v>216</v>
      </c>
      <c r="K1223" s="45">
        <v>107975.00000000001</v>
      </c>
    </row>
    <row r="1224" spans="1:11" x14ac:dyDescent="0.35">
      <c r="A1224" s="44">
        <v>518</v>
      </c>
      <c r="C1224" s="44" t="s">
        <v>627</v>
      </c>
      <c r="D1224" s="44" t="s">
        <v>220</v>
      </c>
      <c r="E1224" s="44" t="s">
        <v>221</v>
      </c>
      <c r="F1224" s="44">
        <v>6</v>
      </c>
      <c r="G1224" s="44" t="s">
        <v>222</v>
      </c>
      <c r="H1224" s="44">
        <v>1954</v>
      </c>
      <c r="I1224" s="44" t="s">
        <v>223</v>
      </c>
      <c r="J1224" s="44" t="s">
        <v>224</v>
      </c>
      <c r="K1224" s="45">
        <v>35305.600000000013</v>
      </c>
    </row>
    <row r="1225" spans="1:11" x14ac:dyDescent="0.35">
      <c r="A1225" s="44">
        <v>518</v>
      </c>
      <c r="C1225" s="44" t="s">
        <v>627</v>
      </c>
      <c r="D1225" s="44" t="s">
        <v>225</v>
      </c>
      <c r="E1225" s="44" t="s">
        <v>226</v>
      </c>
      <c r="F1225" s="44">
        <v>6</v>
      </c>
      <c r="G1225" s="44" t="s">
        <v>227</v>
      </c>
      <c r="H1225" s="44">
        <v>1954</v>
      </c>
      <c r="I1225" s="44" t="s">
        <v>150</v>
      </c>
      <c r="J1225" s="44" t="s">
        <v>216</v>
      </c>
      <c r="K1225" s="45">
        <v>65225.600000000006</v>
      </c>
    </row>
    <row r="1226" spans="1:11" x14ac:dyDescent="0.35">
      <c r="A1226" s="44">
        <v>518</v>
      </c>
      <c r="C1226" s="44" t="s">
        <v>627</v>
      </c>
      <c r="D1226" s="44" t="s">
        <v>596</v>
      </c>
      <c r="E1226" s="44" t="s">
        <v>597</v>
      </c>
      <c r="F1226" s="44">
        <v>6</v>
      </c>
      <c r="G1226" s="44" t="s">
        <v>598</v>
      </c>
      <c r="H1226" s="44">
        <v>1954</v>
      </c>
      <c r="I1226" s="44" t="s">
        <v>211</v>
      </c>
      <c r="J1226" s="44" t="s">
        <v>212</v>
      </c>
      <c r="K1226" s="45">
        <v>126131.83999999998</v>
      </c>
    </row>
    <row r="1227" spans="1:11" x14ac:dyDescent="0.35">
      <c r="A1227" s="44">
        <v>518</v>
      </c>
      <c r="C1227" s="44" t="s">
        <v>627</v>
      </c>
      <c r="D1227" s="44" t="s">
        <v>228</v>
      </c>
      <c r="E1227" s="44" t="s">
        <v>229</v>
      </c>
      <c r="F1227" s="44">
        <v>6</v>
      </c>
      <c r="G1227" s="44" t="s">
        <v>230</v>
      </c>
      <c r="H1227" s="44">
        <v>1954</v>
      </c>
      <c r="I1227" s="44" t="s">
        <v>223</v>
      </c>
      <c r="J1227" s="44" t="s">
        <v>224</v>
      </c>
      <c r="K1227" s="45">
        <v>23680.459999999995</v>
      </c>
    </row>
    <row r="1228" spans="1:11" x14ac:dyDescent="0.35">
      <c r="A1228" s="44">
        <v>518</v>
      </c>
      <c r="C1228" s="44" t="s">
        <v>627</v>
      </c>
      <c r="D1228" s="44" t="s">
        <v>231</v>
      </c>
      <c r="E1228" s="44" t="s">
        <v>232</v>
      </c>
      <c r="F1228" s="44">
        <v>6</v>
      </c>
      <c r="G1228" s="44" t="s">
        <v>233</v>
      </c>
      <c r="H1228" s="44">
        <v>1954</v>
      </c>
      <c r="I1228" s="44" t="s">
        <v>150</v>
      </c>
      <c r="J1228" s="44" t="s">
        <v>216</v>
      </c>
      <c r="K1228" s="45">
        <v>155359.92000000001</v>
      </c>
    </row>
    <row r="1229" spans="1:11" x14ac:dyDescent="0.35">
      <c r="A1229" s="44">
        <v>518</v>
      </c>
      <c r="C1229" s="44" t="s">
        <v>627</v>
      </c>
      <c r="D1229" s="44" t="s">
        <v>234</v>
      </c>
      <c r="E1229" s="44" t="s">
        <v>235</v>
      </c>
      <c r="F1229" s="44">
        <v>6</v>
      </c>
      <c r="G1229" s="44" t="s">
        <v>236</v>
      </c>
      <c r="H1229" s="44">
        <v>1954</v>
      </c>
      <c r="I1229" s="44" t="s">
        <v>150</v>
      </c>
      <c r="J1229" s="44" t="s">
        <v>216</v>
      </c>
      <c r="K1229" s="45">
        <v>96123.169999999984</v>
      </c>
    </row>
    <row r="1230" spans="1:11" x14ac:dyDescent="0.35">
      <c r="A1230" s="44">
        <v>518</v>
      </c>
      <c r="C1230" s="44" t="s">
        <v>627</v>
      </c>
      <c r="D1230" s="44" t="s">
        <v>237</v>
      </c>
      <c r="E1230" s="44" t="s">
        <v>238</v>
      </c>
      <c r="F1230" s="44">
        <v>6</v>
      </c>
      <c r="G1230" s="44" t="s">
        <v>239</v>
      </c>
      <c r="H1230" s="44">
        <v>1954</v>
      </c>
      <c r="I1230" s="44" t="s">
        <v>150</v>
      </c>
      <c r="J1230" s="44" t="s">
        <v>216</v>
      </c>
      <c r="K1230" s="45">
        <v>91503.680000000037</v>
      </c>
    </row>
    <row r="1231" spans="1:11" x14ac:dyDescent="0.35">
      <c r="A1231" s="44">
        <v>518</v>
      </c>
      <c r="C1231" s="44" t="s">
        <v>627</v>
      </c>
      <c r="D1231" s="44" t="s">
        <v>240</v>
      </c>
      <c r="E1231" s="44" t="s">
        <v>241</v>
      </c>
      <c r="F1231" s="44">
        <v>6</v>
      </c>
      <c r="G1231" s="44" t="s">
        <v>242</v>
      </c>
      <c r="H1231" s="44">
        <v>1954</v>
      </c>
      <c r="I1231" s="44" t="s">
        <v>150</v>
      </c>
      <c r="J1231" s="44" t="s">
        <v>216</v>
      </c>
      <c r="K1231" s="45">
        <v>207030.07999999993</v>
      </c>
    </row>
    <row r="1232" spans="1:11" x14ac:dyDescent="0.35">
      <c r="A1232" s="44">
        <v>518</v>
      </c>
      <c r="C1232" s="44" t="s">
        <v>627</v>
      </c>
      <c r="D1232" s="44" t="s">
        <v>589</v>
      </c>
      <c r="E1232" s="44" t="s">
        <v>446</v>
      </c>
      <c r="F1232" s="44">
        <v>6</v>
      </c>
      <c r="G1232" s="44" t="s">
        <v>590</v>
      </c>
      <c r="H1232" s="44">
        <v>1970</v>
      </c>
      <c r="I1232" s="44" t="s">
        <v>246</v>
      </c>
      <c r="J1232" s="44" t="s">
        <v>247</v>
      </c>
      <c r="K1232" s="45">
        <v>74808.328446790576</v>
      </c>
    </row>
    <row r="1233" spans="1:11" x14ac:dyDescent="0.35">
      <c r="A1233" s="44">
        <v>518</v>
      </c>
      <c r="C1233" s="44" t="s">
        <v>627</v>
      </c>
      <c r="D1233" s="44" t="s">
        <v>243</v>
      </c>
      <c r="E1233" s="44" t="s">
        <v>244</v>
      </c>
      <c r="F1233" s="44">
        <v>6</v>
      </c>
      <c r="G1233" s="44" t="s">
        <v>245</v>
      </c>
      <c r="H1233" s="44">
        <v>1970</v>
      </c>
      <c r="I1233" s="44" t="s">
        <v>246</v>
      </c>
      <c r="J1233" s="44" t="s">
        <v>247</v>
      </c>
      <c r="K1233" s="45">
        <v>131581</v>
      </c>
    </row>
    <row r="1234" spans="1:11" x14ac:dyDescent="0.35">
      <c r="A1234" s="44">
        <v>518</v>
      </c>
      <c r="C1234" s="44" t="s">
        <v>627</v>
      </c>
      <c r="D1234" s="44" t="s">
        <v>248</v>
      </c>
      <c r="E1234" s="44" t="s">
        <v>249</v>
      </c>
      <c r="F1234" s="44">
        <v>22</v>
      </c>
      <c r="G1234" s="44" t="s">
        <v>250</v>
      </c>
      <c r="H1234" s="44" t="s">
        <v>178</v>
      </c>
      <c r="I1234" s="44">
        <v>1300</v>
      </c>
      <c r="J1234" s="44" t="s">
        <v>251</v>
      </c>
      <c r="K1234" s="45">
        <v>2666650.5999999996</v>
      </c>
    </row>
    <row r="1235" spans="1:11" x14ac:dyDescent="0.35">
      <c r="A1235" s="44">
        <v>518</v>
      </c>
      <c r="C1235" s="44" t="s">
        <v>627</v>
      </c>
      <c r="D1235" s="44" t="s">
        <v>252</v>
      </c>
      <c r="E1235" s="44" t="s">
        <v>253</v>
      </c>
      <c r="F1235" s="44">
        <v>58</v>
      </c>
      <c r="G1235" s="44" t="s">
        <v>254</v>
      </c>
      <c r="H1235" s="44" t="s">
        <v>178</v>
      </c>
      <c r="I1235" s="44">
        <v>2400</v>
      </c>
      <c r="J1235" s="44" t="s">
        <v>255</v>
      </c>
      <c r="K1235" s="45">
        <v>1116658.2499999998</v>
      </c>
    </row>
    <row r="1236" spans="1:11" x14ac:dyDescent="0.35">
      <c r="A1236" s="44">
        <v>518</v>
      </c>
      <c r="C1236" s="44" t="s">
        <v>627</v>
      </c>
      <c r="D1236" s="44" t="s">
        <v>263</v>
      </c>
      <c r="E1236" s="44" t="s">
        <v>264</v>
      </c>
      <c r="F1236" s="44">
        <v>22</v>
      </c>
      <c r="G1236" s="44" t="s">
        <v>265</v>
      </c>
      <c r="H1236" s="44" t="s">
        <v>190</v>
      </c>
      <c r="I1236" s="44" t="s">
        <v>150</v>
      </c>
      <c r="J1236" s="44" t="s">
        <v>259</v>
      </c>
      <c r="K1236" s="45">
        <v>19100</v>
      </c>
    </row>
    <row r="1237" spans="1:11" x14ac:dyDescent="0.35">
      <c r="A1237" s="44">
        <v>518</v>
      </c>
      <c r="C1237" s="44" t="s">
        <v>627</v>
      </c>
      <c r="D1237" s="44" t="s">
        <v>266</v>
      </c>
      <c r="E1237" s="44" t="s">
        <v>267</v>
      </c>
      <c r="F1237" s="44">
        <v>22</v>
      </c>
      <c r="G1237" s="44" t="s">
        <v>268</v>
      </c>
      <c r="H1237" s="44" t="s">
        <v>190</v>
      </c>
      <c r="I1237" s="44" t="s">
        <v>150</v>
      </c>
      <c r="J1237" s="44" t="s">
        <v>259</v>
      </c>
      <c r="K1237" s="45">
        <v>63499.999999999978</v>
      </c>
    </row>
    <row r="1238" spans="1:11" x14ac:dyDescent="0.35">
      <c r="A1238" s="44">
        <v>518</v>
      </c>
      <c r="C1238" s="44" t="s">
        <v>627</v>
      </c>
      <c r="D1238" s="44" t="s">
        <v>269</v>
      </c>
      <c r="E1238" s="44" t="s">
        <v>270</v>
      </c>
      <c r="F1238" s="44">
        <v>22</v>
      </c>
      <c r="G1238" s="44" t="s">
        <v>271</v>
      </c>
      <c r="H1238" s="44" t="s">
        <v>190</v>
      </c>
      <c r="I1238" s="44">
        <v>1800</v>
      </c>
      <c r="J1238" s="44" t="s">
        <v>272</v>
      </c>
      <c r="K1238" s="45">
        <v>49999.999999999993</v>
      </c>
    </row>
    <row r="1239" spans="1:11" x14ac:dyDescent="0.35">
      <c r="A1239" s="44">
        <v>518</v>
      </c>
      <c r="C1239" s="44" t="s">
        <v>627</v>
      </c>
      <c r="D1239" s="44" t="s">
        <v>276</v>
      </c>
      <c r="E1239" s="44" t="s">
        <v>277</v>
      </c>
      <c r="F1239" s="44">
        <v>22</v>
      </c>
      <c r="G1239" s="44" t="s">
        <v>278</v>
      </c>
      <c r="H1239" s="44" t="s">
        <v>190</v>
      </c>
      <c r="I1239" s="44" t="s">
        <v>172</v>
      </c>
      <c r="J1239" s="44" t="s">
        <v>279</v>
      </c>
      <c r="K1239" s="45">
        <v>5000</v>
      </c>
    </row>
    <row r="1240" spans="1:11" x14ac:dyDescent="0.35">
      <c r="A1240" s="44">
        <v>518</v>
      </c>
      <c r="C1240" s="44" t="s">
        <v>627</v>
      </c>
      <c r="D1240" s="44" t="s">
        <v>280</v>
      </c>
      <c r="E1240" s="44" t="s">
        <v>281</v>
      </c>
      <c r="F1240" s="44">
        <v>22</v>
      </c>
      <c r="G1240" s="44" t="s">
        <v>282</v>
      </c>
      <c r="H1240" s="44" t="s">
        <v>190</v>
      </c>
      <c r="I1240" s="44" t="s">
        <v>150</v>
      </c>
      <c r="J1240" s="44" t="s">
        <v>259</v>
      </c>
      <c r="K1240" s="45">
        <v>80000</v>
      </c>
    </row>
    <row r="1241" spans="1:11" x14ac:dyDescent="0.35">
      <c r="A1241" s="44">
        <v>518</v>
      </c>
      <c r="C1241" s="44" t="s">
        <v>627</v>
      </c>
      <c r="D1241" s="44" t="s">
        <v>283</v>
      </c>
      <c r="E1241" s="44" t="s">
        <v>284</v>
      </c>
      <c r="F1241" s="44">
        <v>22</v>
      </c>
      <c r="G1241" s="44" t="s">
        <v>285</v>
      </c>
      <c r="H1241" s="44" t="s">
        <v>190</v>
      </c>
      <c r="I1241" s="44" t="s">
        <v>150</v>
      </c>
      <c r="J1241" s="44" t="s">
        <v>259</v>
      </c>
      <c r="K1241" s="45">
        <v>5000</v>
      </c>
    </row>
    <row r="1242" spans="1:11" x14ac:dyDescent="0.35">
      <c r="A1242" s="44">
        <v>518</v>
      </c>
      <c r="C1242" s="44" t="s">
        <v>627</v>
      </c>
      <c r="D1242" s="44" t="s">
        <v>286</v>
      </c>
      <c r="E1242" s="44" t="s">
        <v>137</v>
      </c>
      <c r="F1242" s="44">
        <v>22</v>
      </c>
      <c r="G1242" s="44" t="s">
        <v>287</v>
      </c>
      <c r="H1242" s="44" t="s">
        <v>190</v>
      </c>
      <c r="I1242" s="44">
        <v>1600</v>
      </c>
      <c r="J1242" s="44" t="s">
        <v>288</v>
      </c>
      <c r="K1242" s="45">
        <v>1000.0000000000001</v>
      </c>
    </row>
    <row r="1243" spans="1:11" x14ac:dyDescent="0.35">
      <c r="A1243" s="44">
        <v>518</v>
      </c>
      <c r="C1243" s="44" t="s">
        <v>627</v>
      </c>
      <c r="D1243" s="44" t="s">
        <v>289</v>
      </c>
      <c r="E1243" s="44" t="s">
        <v>290</v>
      </c>
      <c r="F1243" s="44">
        <v>23</v>
      </c>
      <c r="G1243" s="44" t="s">
        <v>291</v>
      </c>
      <c r="H1243" s="44" t="s">
        <v>292</v>
      </c>
      <c r="I1243" s="44">
        <v>1300</v>
      </c>
      <c r="J1243" s="44" t="s">
        <v>293</v>
      </c>
      <c r="K1243" s="45">
        <v>244599.84869999997</v>
      </c>
    </row>
    <row r="1244" spans="1:11" x14ac:dyDescent="0.35">
      <c r="A1244" s="44">
        <v>518</v>
      </c>
      <c r="C1244" s="44" t="s">
        <v>627</v>
      </c>
      <c r="D1244" s="44" t="s">
        <v>294</v>
      </c>
      <c r="E1244" s="44" t="s">
        <v>295</v>
      </c>
      <c r="F1244" s="44">
        <v>23</v>
      </c>
      <c r="G1244" s="44" t="s">
        <v>296</v>
      </c>
      <c r="H1244" s="44" t="s">
        <v>297</v>
      </c>
      <c r="I1244" s="44">
        <v>1300</v>
      </c>
      <c r="J1244" s="44" t="s">
        <v>298</v>
      </c>
      <c r="K1244" s="45">
        <v>57204.803325000023</v>
      </c>
    </row>
    <row r="1245" spans="1:11" x14ac:dyDescent="0.35">
      <c r="A1245" s="44">
        <v>518</v>
      </c>
      <c r="C1245" s="44" t="s">
        <v>627</v>
      </c>
      <c r="D1245" s="44" t="s">
        <v>299</v>
      </c>
      <c r="E1245" s="44" t="s">
        <v>300</v>
      </c>
      <c r="F1245" s="44">
        <v>23</v>
      </c>
      <c r="G1245" s="44" t="s">
        <v>301</v>
      </c>
      <c r="H1245" s="44" t="s">
        <v>302</v>
      </c>
      <c r="I1245" s="44">
        <v>1300</v>
      </c>
      <c r="J1245" s="44" t="s">
        <v>303</v>
      </c>
      <c r="K1245" s="45">
        <v>11595.824227500001</v>
      </c>
    </row>
    <row r="1246" spans="1:11" x14ac:dyDescent="0.35">
      <c r="A1246" s="44">
        <v>518</v>
      </c>
      <c r="C1246" s="44" t="s">
        <v>627</v>
      </c>
      <c r="D1246" s="44" t="s">
        <v>304</v>
      </c>
      <c r="E1246" s="44" t="s">
        <v>305</v>
      </c>
      <c r="F1246" s="44">
        <v>23</v>
      </c>
      <c r="G1246" s="44" t="s">
        <v>306</v>
      </c>
      <c r="H1246" s="44" t="s">
        <v>307</v>
      </c>
      <c r="I1246" s="44">
        <v>1300</v>
      </c>
      <c r="J1246" s="44" t="s">
        <v>308</v>
      </c>
      <c r="K1246" s="45">
        <v>2844</v>
      </c>
    </row>
    <row r="1247" spans="1:11" x14ac:dyDescent="0.35">
      <c r="A1247" s="44">
        <v>518</v>
      </c>
      <c r="C1247" s="44" t="s">
        <v>627</v>
      </c>
      <c r="D1247" s="44" t="s">
        <v>309</v>
      </c>
      <c r="E1247" s="44" t="s">
        <v>310</v>
      </c>
      <c r="F1247" s="44">
        <v>23</v>
      </c>
      <c r="G1247" s="44" t="s">
        <v>311</v>
      </c>
      <c r="H1247" s="44" t="s">
        <v>312</v>
      </c>
      <c r="I1247" s="44">
        <v>1300</v>
      </c>
      <c r="J1247" s="44" t="s">
        <v>313</v>
      </c>
      <c r="K1247" s="45">
        <v>13906.684946249996</v>
      </c>
    </row>
    <row r="1248" spans="1:11" x14ac:dyDescent="0.35">
      <c r="A1248" s="44">
        <v>518</v>
      </c>
      <c r="C1248" s="44" t="s">
        <v>627</v>
      </c>
      <c r="D1248" s="44" t="s">
        <v>314</v>
      </c>
      <c r="E1248" s="44" t="s">
        <v>315</v>
      </c>
      <c r="F1248" s="44">
        <v>23</v>
      </c>
      <c r="G1248" s="44" t="s">
        <v>316</v>
      </c>
      <c r="H1248" s="44" t="s">
        <v>27</v>
      </c>
      <c r="I1248" s="44">
        <v>1300</v>
      </c>
      <c r="J1248" s="44" t="s">
        <v>317</v>
      </c>
      <c r="K1248" s="45">
        <v>189165.44249999998</v>
      </c>
    </row>
    <row r="1249" spans="1:11" x14ac:dyDescent="0.35">
      <c r="A1249" s="44">
        <v>518</v>
      </c>
      <c r="C1249" s="44" t="s">
        <v>627</v>
      </c>
      <c r="D1249" s="44" t="s">
        <v>318</v>
      </c>
      <c r="E1249" s="44" t="s">
        <v>319</v>
      </c>
      <c r="F1249" s="44">
        <v>23</v>
      </c>
      <c r="G1249" s="44" t="s">
        <v>320</v>
      </c>
      <c r="H1249" s="44" t="s">
        <v>321</v>
      </c>
      <c r="I1249" s="44">
        <v>1300</v>
      </c>
      <c r="J1249" s="44" t="s">
        <v>322</v>
      </c>
      <c r="K1249" s="45">
        <v>423731.03240550024</v>
      </c>
    </row>
    <row r="1250" spans="1:11" x14ac:dyDescent="0.35">
      <c r="A1250" s="44">
        <v>518</v>
      </c>
      <c r="C1250" s="44" t="s">
        <v>627</v>
      </c>
      <c r="D1250" s="44" t="s">
        <v>323</v>
      </c>
      <c r="E1250" s="44" t="s">
        <v>324</v>
      </c>
      <c r="F1250" s="44">
        <v>23</v>
      </c>
      <c r="G1250" s="44" t="s">
        <v>325</v>
      </c>
      <c r="H1250" s="44" t="s">
        <v>326</v>
      </c>
      <c r="I1250" s="44">
        <v>1300</v>
      </c>
      <c r="J1250" s="44" t="s">
        <v>327</v>
      </c>
      <c r="K1250" s="45">
        <v>33535.5</v>
      </c>
    </row>
    <row r="1251" spans="1:11" x14ac:dyDescent="0.35">
      <c r="A1251" s="44">
        <v>518</v>
      </c>
      <c r="C1251" s="44" t="s">
        <v>627</v>
      </c>
      <c r="D1251" s="44" t="s">
        <v>522</v>
      </c>
      <c r="E1251" s="44" t="s">
        <v>31</v>
      </c>
      <c r="F1251" s="44">
        <v>23</v>
      </c>
      <c r="G1251" s="44" t="s">
        <v>523</v>
      </c>
      <c r="H1251" s="44" t="s">
        <v>524</v>
      </c>
      <c r="I1251" s="44">
        <v>1300</v>
      </c>
      <c r="J1251" s="44" t="s">
        <v>525</v>
      </c>
      <c r="K1251" s="45">
        <v>310609.65658500011</v>
      </c>
    </row>
    <row r="1252" spans="1:11" x14ac:dyDescent="0.35">
      <c r="A1252" s="44">
        <v>518</v>
      </c>
      <c r="C1252" s="44" t="s">
        <v>627</v>
      </c>
      <c r="D1252" s="44" t="s">
        <v>328</v>
      </c>
      <c r="E1252" s="44" t="s">
        <v>329</v>
      </c>
      <c r="F1252" s="44">
        <v>43</v>
      </c>
      <c r="G1252" s="44" t="s">
        <v>330</v>
      </c>
      <c r="H1252" s="44" t="s">
        <v>31</v>
      </c>
      <c r="I1252" s="44">
        <v>2200</v>
      </c>
      <c r="J1252" s="44" t="s">
        <v>331</v>
      </c>
      <c r="K1252" s="45">
        <v>5000.0000000000027</v>
      </c>
    </row>
    <row r="1253" spans="1:11" x14ac:dyDescent="0.35">
      <c r="A1253" s="44">
        <v>518</v>
      </c>
      <c r="C1253" s="44" t="s">
        <v>627</v>
      </c>
      <c r="D1253" s="44" t="s">
        <v>332</v>
      </c>
      <c r="E1253" s="44" t="s">
        <v>333</v>
      </c>
      <c r="F1253" s="44">
        <v>43</v>
      </c>
      <c r="G1253" s="44" t="s">
        <v>334</v>
      </c>
      <c r="H1253" s="44" t="s">
        <v>31</v>
      </c>
      <c r="I1253" s="44">
        <v>2200</v>
      </c>
      <c r="J1253" s="44" t="s">
        <v>331</v>
      </c>
      <c r="K1253" s="45">
        <v>7500</v>
      </c>
    </row>
    <row r="1254" spans="1:11" x14ac:dyDescent="0.35">
      <c r="A1254" s="44">
        <v>518</v>
      </c>
      <c r="C1254" s="44" t="s">
        <v>627</v>
      </c>
      <c r="D1254" s="44" t="s">
        <v>335</v>
      </c>
      <c r="E1254" s="44" t="s">
        <v>336</v>
      </c>
      <c r="F1254" s="44">
        <v>43</v>
      </c>
      <c r="G1254" s="44" t="s">
        <v>337</v>
      </c>
      <c r="H1254" s="44" t="s">
        <v>31</v>
      </c>
      <c r="I1254" s="44">
        <v>2200</v>
      </c>
      <c r="J1254" s="44" t="s">
        <v>331</v>
      </c>
      <c r="K1254" s="45">
        <v>13000</v>
      </c>
    </row>
    <row r="1255" spans="1:11" x14ac:dyDescent="0.35">
      <c r="A1255" s="44">
        <v>518</v>
      </c>
      <c r="C1255" s="44" t="s">
        <v>627</v>
      </c>
      <c r="D1255" s="44" t="s">
        <v>338</v>
      </c>
      <c r="E1255" s="44" t="s">
        <v>339</v>
      </c>
      <c r="F1255" s="44">
        <v>43</v>
      </c>
      <c r="G1255" s="44" t="s">
        <v>340</v>
      </c>
      <c r="H1255" s="44" t="s">
        <v>31</v>
      </c>
      <c r="I1255" s="44">
        <v>2200</v>
      </c>
      <c r="J1255" s="44" t="s">
        <v>331</v>
      </c>
      <c r="K1255" s="45">
        <v>3500</v>
      </c>
    </row>
    <row r="1256" spans="1:11" x14ac:dyDescent="0.35">
      <c r="A1256" s="44">
        <v>518</v>
      </c>
      <c r="C1256" s="44" t="s">
        <v>627</v>
      </c>
      <c r="D1256" s="44" t="s">
        <v>341</v>
      </c>
      <c r="E1256" s="44" t="s">
        <v>342</v>
      </c>
      <c r="F1256" s="44">
        <v>24</v>
      </c>
      <c r="G1256" s="44" t="s">
        <v>343</v>
      </c>
      <c r="H1256" s="44" t="s">
        <v>295</v>
      </c>
      <c r="I1256" s="44" t="s">
        <v>150</v>
      </c>
      <c r="J1256" s="44" t="s">
        <v>344</v>
      </c>
      <c r="K1256" s="45">
        <v>750</v>
      </c>
    </row>
    <row r="1257" spans="1:11" x14ac:dyDescent="0.35">
      <c r="A1257" s="44">
        <v>518</v>
      </c>
      <c r="C1257" s="44" t="s">
        <v>627</v>
      </c>
      <c r="D1257" s="44" t="s">
        <v>345</v>
      </c>
      <c r="E1257" s="44" t="s">
        <v>346</v>
      </c>
      <c r="F1257" s="44">
        <v>24</v>
      </c>
      <c r="G1257" s="44" t="s">
        <v>347</v>
      </c>
      <c r="H1257" s="44" t="s">
        <v>305</v>
      </c>
      <c r="I1257" s="44" t="s">
        <v>150</v>
      </c>
      <c r="J1257" s="44" t="s">
        <v>348</v>
      </c>
      <c r="K1257" s="45">
        <v>6500</v>
      </c>
    </row>
    <row r="1258" spans="1:11" x14ac:dyDescent="0.35">
      <c r="A1258" s="44">
        <v>518</v>
      </c>
      <c r="C1258" s="44" t="s">
        <v>627</v>
      </c>
      <c r="D1258" s="44" t="s">
        <v>349</v>
      </c>
      <c r="E1258" s="44" t="s">
        <v>350</v>
      </c>
      <c r="F1258" s="44">
        <v>25</v>
      </c>
      <c r="G1258" s="44" t="s">
        <v>351</v>
      </c>
      <c r="H1258" s="44" t="s">
        <v>31</v>
      </c>
      <c r="I1258" s="44" t="s">
        <v>150</v>
      </c>
      <c r="J1258" s="44" t="s">
        <v>352</v>
      </c>
      <c r="K1258" s="45">
        <v>2500</v>
      </c>
    </row>
    <row r="1259" spans="1:11" x14ac:dyDescent="0.35">
      <c r="A1259" s="44">
        <v>518</v>
      </c>
      <c r="C1259" s="44" t="s">
        <v>627</v>
      </c>
      <c r="D1259" s="44" t="s">
        <v>353</v>
      </c>
      <c r="E1259" s="44" t="s">
        <v>354</v>
      </c>
      <c r="F1259" s="44">
        <v>61</v>
      </c>
      <c r="G1259" s="44" t="s">
        <v>355</v>
      </c>
      <c r="H1259" s="44" t="s">
        <v>31</v>
      </c>
      <c r="I1259" s="44">
        <v>2400</v>
      </c>
      <c r="J1259" s="44" t="s">
        <v>356</v>
      </c>
      <c r="K1259" s="45">
        <v>10500</v>
      </c>
    </row>
    <row r="1260" spans="1:11" x14ac:dyDescent="0.35">
      <c r="A1260" s="44">
        <v>518</v>
      </c>
      <c r="C1260" s="44" t="s">
        <v>627</v>
      </c>
      <c r="D1260" s="44" t="s">
        <v>357</v>
      </c>
      <c r="E1260" s="44" t="s">
        <v>358</v>
      </c>
      <c r="F1260" s="44">
        <v>25</v>
      </c>
      <c r="G1260" s="44" t="s">
        <v>359</v>
      </c>
      <c r="H1260" s="44" t="s">
        <v>31</v>
      </c>
      <c r="I1260" s="44">
        <v>1900</v>
      </c>
      <c r="J1260" s="44" t="s">
        <v>360</v>
      </c>
      <c r="K1260" s="45">
        <v>750</v>
      </c>
    </row>
    <row r="1261" spans="1:11" x14ac:dyDescent="0.35">
      <c r="A1261" s="44">
        <v>518</v>
      </c>
      <c r="C1261" s="44" t="s">
        <v>627</v>
      </c>
      <c r="D1261" s="44" t="s">
        <v>361</v>
      </c>
      <c r="E1261" s="44" t="s">
        <v>362</v>
      </c>
      <c r="F1261" s="44">
        <v>25</v>
      </c>
      <c r="G1261" s="44" t="s">
        <v>363</v>
      </c>
      <c r="H1261" s="44" t="s">
        <v>31</v>
      </c>
      <c r="I1261" s="44" t="s">
        <v>150</v>
      </c>
      <c r="J1261" s="44" t="s">
        <v>352</v>
      </c>
      <c r="K1261" s="45">
        <v>6323.0000000000009</v>
      </c>
    </row>
    <row r="1262" spans="1:11" x14ac:dyDescent="0.35">
      <c r="A1262" s="44">
        <v>518</v>
      </c>
      <c r="C1262" s="44" t="s">
        <v>627</v>
      </c>
      <c r="D1262" s="44" t="s">
        <v>370</v>
      </c>
      <c r="E1262" s="44" t="s">
        <v>371</v>
      </c>
      <c r="F1262" s="44">
        <v>25</v>
      </c>
      <c r="G1262" s="44" t="s">
        <v>372</v>
      </c>
      <c r="H1262" s="44" t="s">
        <v>31</v>
      </c>
      <c r="I1262" s="44" t="s">
        <v>150</v>
      </c>
      <c r="J1262" s="44" t="s">
        <v>352</v>
      </c>
      <c r="K1262" s="45">
        <v>10599.999999999998</v>
      </c>
    </row>
    <row r="1263" spans="1:11" x14ac:dyDescent="0.35">
      <c r="A1263" s="44">
        <v>518</v>
      </c>
      <c r="C1263" s="44" t="s">
        <v>627</v>
      </c>
      <c r="D1263" s="44" t="s">
        <v>373</v>
      </c>
      <c r="E1263" s="44" t="s">
        <v>374</v>
      </c>
      <c r="F1263" s="44">
        <v>25</v>
      </c>
      <c r="G1263" s="44" t="s">
        <v>375</v>
      </c>
      <c r="H1263" s="44" t="s">
        <v>31</v>
      </c>
      <c r="I1263" s="44" t="s">
        <v>27</v>
      </c>
      <c r="J1263" s="44" t="s">
        <v>376</v>
      </c>
      <c r="K1263" s="45">
        <v>500</v>
      </c>
    </row>
    <row r="1264" spans="1:11" x14ac:dyDescent="0.35">
      <c r="A1264" s="44">
        <v>518</v>
      </c>
      <c r="C1264" s="44" t="s">
        <v>627</v>
      </c>
      <c r="D1264" s="44" t="s">
        <v>395</v>
      </c>
      <c r="E1264" s="44" t="s">
        <v>396</v>
      </c>
      <c r="F1264" s="44">
        <v>25</v>
      </c>
      <c r="G1264" s="44" t="s">
        <v>397</v>
      </c>
      <c r="H1264" s="44" t="s">
        <v>31</v>
      </c>
      <c r="I1264" s="44">
        <v>1700</v>
      </c>
      <c r="J1264" s="44" t="s">
        <v>398</v>
      </c>
      <c r="K1264" s="45">
        <v>2999.9999999999995</v>
      </c>
    </row>
    <row r="1265" spans="1:11" x14ac:dyDescent="0.35">
      <c r="A1265" s="44">
        <v>518</v>
      </c>
      <c r="C1265" s="44" t="s">
        <v>627</v>
      </c>
      <c r="D1265" s="44" t="s">
        <v>399</v>
      </c>
      <c r="E1265" s="44" t="s">
        <v>70</v>
      </c>
      <c r="F1265" s="44">
        <v>25</v>
      </c>
      <c r="G1265" s="44" t="s">
        <v>400</v>
      </c>
      <c r="H1265" s="44" t="s">
        <v>31</v>
      </c>
      <c r="I1265" s="44">
        <v>1900</v>
      </c>
      <c r="J1265" s="44" t="s">
        <v>360</v>
      </c>
      <c r="K1265" s="45">
        <v>5500.0000000000009</v>
      </c>
    </row>
    <row r="1266" spans="1:11" x14ac:dyDescent="0.35">
      <c r="A1266" s="44">
        <v>518</v>
      </c>
      <c r="C1266" s="44" t="s">
        <v>627</v>
      </c>
      <c r="D1266" s="44" t="s">
        <v>401</v>
      </c>
      <c r="E1266" s="44" t="s">
        <v>402</v>
      </c>
      <c r="F1266" s="44">
        <v>25</v>
      </c>
      <c r="G1266" s="44" t="s">
        <v>403</v>
      </c>
      <c r="H1266" s="44" t="s">
        <v>31</v>
      </c>
      <c r="I1266" s="44">
        <v>1900</v>
      </c>
      <c r="J1266" s="44" t="s">
        <v>360</v>
      </c>
      <c r="K1266" s="45">
        <v>44500</v>
      </c>
    </row>
    <row r="1267" spans="1:11" x14ac:dyDescent="0.35">
      <c r="A1267" s="44">
        <v>518</v>
      </c>
      <c r="C1267" s="44" t="s">
        <v>627</v>
      </c>
      <c r="D1267" s="44" t="s">
        <v>404</v>
      </c>
      <c r="E1267" s="44" t="s">
        <v>405</v>
      </c>
      <c r="F1267" s="44">
        <v>25</v>
      </c>
      <c r="G1267" s="44" t="s">
        <v>406</v>
      </c>
      <c r="H1267" s="44" t="s">
        <v>31</v>
      </c>
      <c r="I1267" s="44">
        <v>1900</v>
      </c>
      <c r="J1267" s="44" t="s">
        <v>360</v>
      </c>
      <c r="K1267" s="45">
        <v>5000</v>
      </c>
    </row>
    <row r="1268" spans="1:11" x14ac:dyDescent="0.35">
      <c r="A1268" s="44">
        <v>518</v>
      </c>
      <c r="C1268" s="44" t="s">
        <v>627</v>
      </c>
      <c r="D1268" s="44" t="s">
        <v>606</v>
      </c>
      <c r="E1268" s="44" t="s">
        <v>607</v>
      </c>
      <c r="F1268" s="44">
        <v>25</v>
      </c>
      <c r="G1268" s="44" t="s">
        <v>608</v>
      </c>
      <c r="H1268" s="44" t="s">
        <v>31</v>
      </c>
      <c r="I1268" s="44" t="s">
        <v>211</v>
      </c>
      <c r="J1268" s="44" t="s">
        <v>609</v>
      </c>
      <c r="K1268" s="45">
        <v>2500</v>
      </c>
    </row>
    <row r="1269" spans="1:11" x14ac:dyDescent="0.35">
      <c r="A1269" s="44">
        <v>518</v>
      </c>
      <c r="C1269" s="44" t="s">
        <v>627</v>
      </c>
      <c r="D1269" s="44" t="s">
        <v>610</v>
      </c>
      <c r="E1269" s="44" t="s">
        <v>611</v>
      </c>
      <c r="F1269" s="44">
        <v>34</v>
      </c>
      <c r="G1269" s="44" t="s">
        <v>612</v>
      </c>
      <c r="H1269" s="44" t="s">
        <v>31</v>
      </c>
      <c r="I1269" s="44">
        <v>2100</v>
      </c>
      <c r="J1269" s="44" t="s">
        <v>613</v>
      </c>
      <c r="K1269" s="45">
        <v>10000</v>
      </c>
    </row>
    <row r="1270" spans="1:11" x14ac:dyDescent="0.35">
      <c r="A1270" s="44">
        <v>518</v>
      </c>
      <c r="C1270" s="44" t="s">
        <v>627</v>
      </c>
      <c r="D1270" s="44" t="s">
        <v>407</v>
      </c>
      <c r="E1270" s="44" t="s">
        <v>408</v>
      </c>
      <c r="F1270" s="44">
        <v>25</v>
      </c>
      <c r="G1270" s="44" t="s">
        <v>409</v>
      </c>
      <c r="H1270" s="44" t="s">
        <v>31</v>
      </c>
      <c r="I1270" s="44">
        <v>1900</v>
      </c>
      <c r="J1270" s="44" t="s">
        <v>360</v>
      </c>
      <c r="K1270" s="45">
        <v>999.99999999999955</v>
      </c>
    </row>
    <row r="1271" spans="1:11" x14ac:dyDescent="0.35">
      <c r="A1271" s="44">
        <v>518</v>
      </c>
      <c r="C1271" s="44" t="s">
        <v>627</v>
      </c>
      <c r="D1271" s="44" t="s">
        <v>614</v>
      </c>
      <c r="E1271" s="44" t="s">
        <v>615</v>
      </c>
      <c r="F1271" s="44">
        <v>25</v>
      </c>
      <c r="G1271" s="44" t="s">
        <v>616</v>
      </c>
      <c r="H1271" s="44" t="s">
        <v>31</v>
      </c>
      <c r="I1271" s="44">
        <v>1900</v>
      </c>
      <c r="J1271" s="44" t="s">
        <v>360</v>
      </c>
      <c r="K1271" s="45">
        <v>1500</v>
      </c>
    </row>
    <row r="1272" spans="1:11" x14ac:dyDescent="0.35">
      <c r="A1272" s="44">
        <v>518</v>
      </c>
      <c r="C1272" s="44" t="s">
        <v>627</v>
      </c>
      <c r="D1272" s="44" t="s">
        <v>410</v>
      </c>
      <c r="E1272" s="44" t="s">
        <v>411</v>
      </c>
      <c r="F1272" s="44">
        <v>25</v>
      </c>
      <c r="G1272" s="44" t="s">
        <v>412</v>
      </c>
      <c r="H1272" s="44" t="s">
        <v>31</v>
      </c>
      <c r="I1272" s="44">
        <v>1800</v>
      </c>
      <c r="J1272" s="44" t="s">
        <v>413</v>
      </c>
      <c r="K1272" s="45">
        <v>94000</v>
      </c>
    </row>
    <row r="1273" spans="1:11" x14ac:dyDescent="0.35">
      <c r="A1273" s="44">
        <v>518</v>
      </c>
      <c r="C1273" s="44" t="s">
        <v>627</v>
      </c>
      <c r="D1273" s="44" t="s">
        <v>414</v>
      </c>
      <c r="E1273" s="44" t="s">
        <v>415</v>
      </c>
      <c r="F1273" s="44">
        <v>51</v>
      </c>
      <c r="G1273" s="44" t="s">
        <v>416</v>
      </c>
      <c r="H1273" s="44" t="s">
        <v>417</v>
      </c>
      <c r="I1273" s="44">
        <v>2300</v>
      </c>
      <c r="J1273" s="44" t="s">
        <v>418</v>
      </c>
      <c r="K1273" s="45">
        <v>196128.65999999995</v>
      </c>
    </row>
    <row r="1274" spans="1:11" x14ac:dyDescent="0.35">
      <c r="A1274" s="44">
        <v>518</v>
      </c>
      <c r="C1274" s="44" t="s">
        <v>627</v>
      </c>
      <c r="D1274" s="44" t="s">
        <v>419</v>
      </c>
      <c r="E1274" s="44" t="s">
        <v>420</v>
      </c>
      <c r="F1274" s="44">
        <v>24</v>
      </c>
      <c r="G1274" s="44" t="s">
        <v>421</v>
      </c>
      <c r="H1274" s="44" t="s">
        <v>417</v>
      </c>
      <c r="I1274" s="44">
        <v>1700</v>
      </c>
      <c r="J1274" s="44" t="s">
        <v>422</v>
      </c>
      <c r="K1274" s="45">
        <v>238902.96000000008</v>
      </c>
    </row>
    <row r="1275" spans="1:11" x14ac:dyDescent="0.35">
      <c r="A1275" s="44">
        <v>518</v>
      </c>
      <c r="C1275" s="44" t="s">
        <v>627</v>
      </c>
      <c r="D1275" s="44" t="s">
        <v>423</v>
      </c>
      <c r="E1275" s="44" t="s">
        <v>424</v>
      </c>
      <c r="F1275" s="44">
        <v>77</v>
      </c>
      <c r="G1275" s="44" t="s">
        <v>425</v>
      </c>
      <c r="H1275" s="44" t="s">
        <v>417</v>
      </c>
      <c r="I1275" s="44">
        <v>2600</v>
      </c>
      <c r="J1275" s="44" t="s">
        <v>426</v>
      </c>
      <c r="K1275" s="45">
        <v>466779.50000000017</v>
      </c>
    </row>
    <row r="1276" spans="1:11" x14ac:dyDescent="0.35">
      <c r="A1276" s="44">
        <v>518</v>
      </c>
      <c r="C1276" s="44" t="s">
        <v>627</v>
      </c>
      <c r="D1276" s="44" t="s">
        <v>431</v>
      </c>
      <c r="E1276" s="44" t="s">
        <v>432</v>
      </c>
      <c r="F1276" s="44">
        <v>113</v>
      </c>
      <c r="G1276" s="44" t="s">
        <v>433</v>
      </c>
      <c r="H1276" s="44" t="s">
        <v>417</v>
      </c>
      <c r="I1276" s="44">
        <v>3100</v>
      </c>
      <c r="J1276" s="44" t="s">
        <v>434</v>
      </c>
      <c r="K1276" s="45">
        <v>4754.5599999999995</v>
      </c>
    </row>
    <row r="1277" spans="1:11" x14ac:dyDescent="0.35">
      <c r="A1277" s="44">
        <v>518</v>
      </c>
      <c r="C1277" s="44" t="s">
        <v>627</v>
      </c>
      <c r="D1277" s="44" t="s">
        <v>435</v>
      </c>
      <c r="E1277" s="44" t="s">
        <v>436</v>
      </c>
      <c r="F1277" s="44">
        <v>33</v>
      </c>
      <c r="G1277" s="44" t="s">
        <v>437</v>
      </c>
      <c r="H1277" s="44" t="s">
        <v>417</v>
      </c>
      <c r="I1277" s="44">
        <v>2134</v>
      </c>
      <c r="J1277" s="44" t="s">
        <v>438</v>
      </c>
      <c r="K1277" s="45">
        <v>18743</v>
      </c>
    </row>
    <row r="1278" spans="1:11" x14ac:dyDescent="0.35">
      <c r="A1278" s="44">
        <v>518</v>
      </c>
      <c r="C1278" s="44" t="s">
        <v>627</v>
      </c>
      <c r="D1278" s="44" t="s">
        <v>529</v>
      </c>
      <c r="E1278" s="44" t="s">
        <v>530</v>
      </c>
      <c r="F1278" s="44">
        <v>42</v>
      </c>
      <c r="G1278" s="44" t="s">
        <v>531</v>
      </c>
      <c r="H1278" s="44" t="s">
        <v>446</v>
      </c>
      <c r="I1278" s="44">
        <v>2200</v>
      </c>
      <c r="J1278" s="44" t="s">
        <v>532</v>
      </c>
      <c r="K1278" s="45">
        <v>2500</v>
      </c>
    </row>
    <row r="1279" spans="1:11" x14ac:dyDescent="0.35">
      <c r="A1279" s="44">
        <v>518</v>
      </c>
      <c r="C1279" s="44" t="s">
        <v>627</v>
      </c>
      <c r="D1279" s="44" t="s">
        <v>439</v>
      </c>
      <c r="E1279" s="44" t="s">
        <v>440</v>
      </c>
      <c r="F1279" s="44">
        <v>42</v>
      </c>
      <c r="G1279" s="44" t="s">
        <v>441</v>
      </c>
      <c r="H1279" s="44" t="s">
        <v>261</v>
      </c>
      <c r="I1279" s="44">
        <v>2200</v>
      </c>
      <c r="J1279" s="44" t="s">
        <v>442</v>
      </c>
      <c r="K1279" s="45">
        <v>4500</v>
      </c>
    </row>
    <row r="1280" spans="1:11" x14ac:dyDescent="0.35">
      <c r="A1280" s="44">
        <v>518</v>
      </c>
      <c r="C1280" s="44" t="s">
        <v>627</v>
      </c>
      <c r="D1280" s="44" t="s">
        <v>443</v>
      </c>
      <c r="E1280" s="44" t="s">
        <v>444</v>
      </c>
      <c r="F1280" s="44">
        <v>24</v>
      </c>
      <c r="G1280" s="44" t="s">
        <v>445</v>
      </c>
      <c r="H1280" s="44" t="s">
        <v>446</v>
      </c>
      <c r="I1280" s="44" t="s">
        <v>150</v>
      </c>
      <c r="J1280" s="44" t="s">
        <v>447</v>
      </c>
      <c r="K1280" s="45">
        <v>3750</v>
      </c>
    </row>
    <row r="1281" spans="1:11" x14ac:dyDescent="0.35">
      <c r="A1281" s="44">
        <v>518</v>
      </c>
      <c r="C1281" s="44" t="s">
        <v>627</v>
      </c>
      <c r="D1281" s="44" t="s">
        <v>448</v>
      </c>
      <c r="E1281" s="44" t="s">
        <v>449</v>
      </c>
      <c r="F1281" s="44">
        <v>72</v>
      </c>
      <c r="G1281" s="44" t="s">
        <v>450</v>
      </c>
      <c r="H1281" s="44" t="s">
        <v>389</v>
      </c>
      <c r="I1281" s="44">
        <v>2500</v>
      </c>
      <c r="J1281" s="44" t="s">
        <v>451</v>
      </c>
      <c r="K1281" s="45">
        <v>987648.27114999958</v>
      </c>
    </row>
    <row r="1282" spans="1:11" x14ac:dyDescent="0.35">
      <c r="A1282" s="44">
        <v>518</v>
      </c>
      <c r="C1282" s="44" t="s">
        <v>627</v>
      </c>
      <c r="D1282" s="44" t="s">
        <v>452</v>
      </c>
      <c r="E1282" s="44" t="s">
        <v>453</v>
      </c>
      <c r="F1282" s="44">
        <v>27</v>
      </c>
      <c r="G1282" s="44" t="s">
        <v>454</v>
      </c>
      <c r="H1282" s="44" t="s">
        <v>389</v>
      </c>
      <c r="I1282" s="44">
        <v>1600</v>
      </c>
      <c r="J1282" s="44" t="s">
        <v>455</v>
      </c>
      <c r="K1282" s="45">
        <v>82650.625</v>
      </c>
    </row>
    <row r="1283" spans="1:11" x14ac:dyDescent="0.35">
      <c r="A1283" s="44">
        <v>518</v>
      </c>
      <c r="C1283" s="44" t="s">
        <v>627</v>
      </c>
      <c r="D1283" s="44" t="s">
        <v>456</v>
      </c>
      <c r="E1283" s="44" t="s">
        <v>457</v>
      </c>
      <c r="F1283" s="44">
        <v>27</v>
      </c>
      <c r="G1283" s="44" t="s">
        <v>458</v>
      </c>
      <c r="H1283" s="44" t="s">
        <v>389</v>
      </c>
      <c r="I1283" s="44">
        <v>1600</v>
      </c>
      <c r="J1283" s="44" t="s">
        <v>455</v>
      </c>
      <c r="K1283" s="45">
        <v>52108.61764790555</v>
      </c>
    </row>
    <row r="1284" spans="1:11" x14ac:dyDescent="0.35">
      <c r="A1284" s="44">
        <v>518</v>
      </c>
      <c r="C1284" s="44" t="s">
        <v>627</v>
      </c>
      <c r="D1284" s="44" t="s">
        <v>459</v>
      </c>
      <c r="E1284" s="44" t="s">
        <v>460</v>
      </c>
      <c r="F1284" s="44">
        <v>27</v>
      </c>
      <c r="G1284" s="44" t="s">
        <v>461</v>
      </c>
      <c r="H1284" s="44" t="s">
        <v>389</v>
      </c>
      <c r="I1284" s="44">
        <v>1600</v>
      </c>
      <c r="J1284" s="44" t="s">
        <v>455</v>
      </c>
      <c r="K1284" s="45">
        <v>44400.172736432985</v>
      </c>
    </row>
    <row r="1285" spans="1:11" x14ac:dyDescent="0.35">
      <c r="A1285" s="44">
        <v>518</v>
      </c>
      <c r="C1285" s="44" t="s">
        <v>627</v>
      </c>
      <c r="D1285" s="44" t="s">
        <v>462</v>
      </c>
      <c r="E1285" s="44" t="s">
        <v>463</v>
      </c>
      <c r="F1285" s="44">
        <v>27</v>
      </c>
      <c r="G1285" s="44" t="s">
        <v>464</v>
      </c>
      <c r="H1285" s="44" t="s">
        <v>389</v>
      </c>
      <c r="I1285" s="44">
        <v>1600</v>
      </c>
      <c r="J1285" s="44" t="s">
        <v>455</v>
      </c>
      <c r="K1285" s="45">
        <v>13118.562499999995</v>
      </c>
    </row>
    <row r="1286" spans="1:11" x14ac:dyDescent="0.35">
      <c r="A1286" s="44">
        <v>518</v>
      </c>
      <c r="C1286" s="44" t="s">
        <v>627</v>
      </c>
      <c r="D1286" s="44" t="s">
        <v>465</v>
      </c>
      <c r="E1286" s="44" t="s">
        <v>466</v>
      </c>
      <c r="F1286" s="44">
        <v>27</v>
      </c>
      <c r="G1286" s="44" t="s">
        <v>467</v>
      </c>
      <c r="H1286" s="44" t="s">
        <v>389</v>
      </c>
      <c r="I1286" s="44">
        <v>1600</v>
      </c>
      <c r="J1286" s="44" t="s">
        <v>455</v>
      </c>
      <c r="K1286" s="45">
        <v>26201.58341730242</v>
      </c>
    </row>
    <row r="1287" spans="1:11" x14ac:dyDescent="0.35">
      <c r="A1287" s="44">
        <v>518</v>
      </c>
      <c r="C1287" s="44" t="s">
        <v>627</v>
      </c>
      <c r="D1287" s="44" t="s">
        <v>565</v>
      </c>
      <c r="E1287" s="44" t="s">
        <v>566</v>
      </c>
      <c r="F1287" s="44">
        <v>162</v>
      </c>
      <c r="G1287" s="44" t="s">
        <v>567</v>
      </c>
      <c r="H1287" s="44" t="s">
        <v>389</v>
      </c>
      <c r="I1287" s="44">
        <v>5000</v>
      </c>
      <c r="J1287" s="44" t="s">
        <v>568</v>
      </c>
      <c r="K1287" s="45">
        <v>5699.9999999999982</v>
      </c>
    </row>
    <row r="1288" spans="1:11" x14ac:dyDescent="0.35">
      <c r="A1288" s="44">
        <v>518</v>
      </c>
      <c r="C1288" s="44" t="s">
        <v>627</v>
      </c>
      <c r="D1288" s="44" t="s">
        <v>468</v>
      </c>
      <c r="E1288" s="44" t="s">
        <v>469</v>
      </c>
      <c r="F1288" s="44">
        <v>24</v>
      </c>
      <c r="G1288" s="44" t="s">
        <v>470</v>
      </c>
      <c r="H1288" s="44" t="s">
        <v>471</v>
      </c>
      <c r="I1288" s="44" t="s">
        <v>150</v>
      </c>
      <c r="J1288" s="44" t="s">
        <v>472</v>
      </c>
      <c r="K1288" s="45">
        <v>5534</v>
      </c>
    </row>
    <row r="1289" spans="1:11" x14ac:dyDescent="0.35">
      <c r="A1289" s="44">
        <v>518</v>
      </c>
      <c r="C1289" s="44" t="s">
        <v>627</v>
      </c>
      <c r="D1289" s="44" t="s">
        <v>473</v>
      </c>
      <c r="E1289" s="44" t="s">
        <v>474</v>
      </c>
      <c r="F1289" s="44">
        <v>79</v>
      </c>
      <c r="G1289" s="44" t="s">
        <v>475</v>
      </c>
      <c r="H1289" s="44" t="s">
        <v>476</v>
      </c>
      <c r="I1289" s="44">
        <v>2600</v>
      </c>
      <c r="J1289" s="44" t="s">
        <v>477</v>
      </c>
      <c r="K1289" s="45">
        <v>6000.0000000000018</v>
      </c>
    </row>
    <row r="1290" spans="1:11" x14ac:dyDescent="0.35">
      <c r="A1290" s="44">
        <v>518</v>
      </c>
      <c r="C1290" s="44" t="s">
        <v>627</v>
      </c>
      <c r="D1290" s="44" t="s">
        <v>478</v>
      </c>
      <c r="E1290" s="44" t="s">
        <v>479</v>
      </c>
      <c r="F1290" s="44">
        <v>87</v>
      </c>
      <c r="G1290" s="44" t="s">
        <v>480</v>
      </c>
      <c r="H1290" s="44" t="s">
        <v>481</v>
      </c>
      <c r="I1290" s="44">
        <v>2700</v>
      </c>
      <c r="J1290" s="44" t="s">
        <v>482</v>
      </c>
      <c r="K1290" s="45">
        <v>1000</v>
      </c>
    </row>
    <row r="1291" spans="1:11" x14ac:dyDescent="0.35">
      <c r="A1291" s="44">
        <v>394</v>
      </c>
      <c r="C1291" s="44" t="s">
        <v>555</v>
      </c>
      <c r="D1291" s="44" t="s">
        <v>622</v>
      </c>
      <c r="E1291" s="44" t="s">
        <v>623</v>
      </c>
      <c r="F1291" s="44">
        <v>78</v>
      </c>
      <c r="G1291" s="44" t="s">
        <v>624</v>
      </c>
      <c r="H1291" s="44" t="s">
        <v>31</v>
      </c>
      <c r="I1291" s="44">
        <v>2600</v>
      </c>
      <c r="J1291" s="44" t="s">
        <v>625</v>
      </c>
      <c r="K1291" s="45">
        <v>21825</v>
      </c>
    </row>
    <row r="1292" spans="1:11" x14ac:dyDescent="0.35">
      <c r="A1292" s="44">
        <v>518</v>
      </c>
      <c r="C1292" s="44" t="s">
        <v>627</v>
      </c>
      <c r="D1292" s="44" t="s">
        <v>487</v>
      </c>
      <c r="E1292" s="44" t="s">
        <v>488</v>
      </c>
      <c r="F1292" s="44">
        <v>25</v>
      </c>
      <c r="G1292" s="44" t="s">
        <v>464</v>
      </c>
      <c r="H1292" s="44" t="s">
        <v>31</v>
      </c>
      <c r="I1292" s="44">
        <v>1600</v>
      </c>
      <c r="J1292" s="44" t="s">
        <v>489</v>
      </c>
      <c r="K1292" s="45">
        <v>700</v>
      </c>
    </row>
    <row r="1293" spans="1:11" x14ac:dyDescent="0.35">
      <c r="A1293" s="44">
        <v>518</v>
      </c>
      <c r="C1293" s="44" t="s">
        <v>627</v>
      </c>
      <c r="D1293" s="44" t="s">
        <v>490</v>
      </c>
      <c r="E1293" s="44" t="s">
        <v>491</v>
      </c>
      <c r="F1293" s="44">
        <v>24</v>
      </c>
      <c r="G1293" s="44" t="s">
        <v>458</v>
      </c>
      <c r="H1293" s="44" t="s">
        <v>295</v>
      </c>
      <c r="I1293" s="44">
        <v>1600</v>
      </c>
      <c r="J1293" s="44" t="s">
        <v>492</v>
      </c>
      <c r="K1293" s="45">
        <v>5750</v>
      </c>
    </row>
    <row r="1294" spans="1:11" x14ac:dyDescent="0.35">
      <c r="A1294" s="44">
        <v>518</v>
      </c>
      <c r="C1294" s="44" t="s">
        <v>627</v>
      </c>
      <c r="D1294" s="44" t="s">
        <v>493</v>
      </c>
      <c r="E1294" s="44" t="s">
        <v>494</v>
      </c>
      <c r="F1294" s="44">
        <v>25</v>
      </c>
      <c r="G1294" s="44" t="s">
        <v>495</v>
      </c>
      <c r="H1294" s="44" t="s">
        <v>31</v>
      </c>
      <c r="I1294" s="44">
        <v>1600</v>
      </c>
      <c r="J1294" s="44" t="s">
        <v>489</v>
      </c>
      <c r="K1294" s="45">
        <v>799.99999999999966</v>
      </c>
    </row>
    <row r="1295" spans="1:11" x14ac:dyDescent="0.35">
      <c r="A1295" s="44">
        <v>518</v>
      </c>
      <c r="C1295" s="44" t="s">
        <v>627</v>
      </c>
      <c r="D1295" s="44" t="s">
        <v>496</v>
      </c>
      <c r="E1295" s="44" t="s">
        <v>497</v>
      </c>
      <c r="F1295" s="44">
        <v>69</v>
      </c>
      <c r="G1295" s="44" t="s">
        <v>498</v>
      </c>
      <c r="H1295" s="44" t="s">
        <v>499</v>
      </c>
      <c r="I1295" s="44">
        <v>2500</v>
      </c>
      <c r="J1295" s="44" t="s">
        <v>500</v>
      </c>
      <c r="K1295" s="45">
        <v>1632</v>
      </c>
    </row>
    <row r="1296" spans="1:11" x14ac:dyDescent="0.35">
      <c r="A1296" s="44">
        <v>518</v>
      </c>
      <c r="C1296" s="44" t="s">
        <v>627</v>
      </c>
      <c r="D1296" s="44" t="s">
        <v>501</v>
      </c>
      <c r="E1296" s="44" t="s">
        <v>502</v>
      </c>
      <c r="F1296" s="44">
        <v>54</v>
      </c>
      <c r="G1296" s="44" t="s">
        <v>503</v>
      </c>
      <c r="H1296" s="44" t="s">
        <v>389</v>
      </c>
      <c r="I1296" s="44">
        <v>2300</v>
      </c>
      <c r="J1296" s="44" t="s">
        <v>504</v>
      </c>
      <c r="K1296" s="45">
        <v>1632</v>
      </c>
    </row>
    <row r="1297" spans="1:11" x14ac:dyDescent="0.35">
      <c r="A1297" s="44">
        <v>437</v>
      </c>
      <c r="C1297" s="44" t="s">
        <v>564</v>
      </c>
      <c r="D1297" s="44" t="s">
        <v>622</v>
      </c>
      <c r="E1297" s="44" t="s">
        <v>623</v>
      </c>
      <c r="F1297" s="44">
        <v>78</v>
      </c>
      <c r="G1297" s="44" t="s">
        <v>624</v>
      </c>
      <c r="H1297" s="44" t="s">
        <v>31</v>
      </c>
      <c r="I1297" s="44">
        <v>2600</v>
      </c>
      <c r="J1297" s="44" t="s">
        <v>625</v>
      </c>
      <c r="K1297" s="45">
        <v>21465</v>
      </c>
    </row>
    <row r="1298" spans="1:11" x14ac:dyDescent="0.35">
      <c r="A1298" s="44">
        <v>518</v>
      </c>
      <c r="C1298" s="44" t="s">
        <v>627</v>
      </c>
      <c r="D1298" s="44" t="s">
        <v>505</v>
      </c>
      <c r="E1298" s="44" t="s">
        <v>506</v>
      </c>
      <c r="F1298" s="44">
        <v>88</v>
      </c>
      <c r="G1298" s="44" t="s">
        <v>507</v>
      </c>
      <c r="H1298" s="44" t="s">
        <v>508</v>
      </c>
      <c r="I1298" s="44">
        <v>2700</v>
      </c>
      <c r="J1298" s="44" t="s">
        <v>509</v>
      </c>
      <c r="K1298" s="45">
        <v>1800</v>
      </c>
    </row>
    <row r="1299" spans="1:11" x14ac:dyDescent="0.35">
      <c r="A1299" s="44">
        <v>518</v>
      </c>
      <c r="C1299" s="44" t="s">
        <v>627</v>
      </c>
      <c r="D1299" s="44" t="s">
        <v>571</v>
      </c>
      <c r="E1299" s="44" t="s">
        <v>572</v>
      </c>
      <c r="F1299" s="44">
        <v>25</v>
      </c>
      <c r="G1299" s="44" t="s">
        <v>573</v>
      </c>
      <c r="H1299" s="44" t="s">
        <v>574</v>
      </c>
      <c r="I1299" s="44">
        <v>1600</v>
      </c>
      <c r="J1299" s="44" t="s">
        <v>575</v>
      </c>
      <c r="K1299" s="45">
        <v>82500</v>
      </c>
    </row>
    <row r="1300" spans="1:11" x14ac:dyDescent="0.35">
      <c r="A1300" s="44">
        <v>523</v>
      </c>
      <c r="C1300" s="44" t="s">
        <v>628</v>
      </c>
      <c r="D1300" s="44" t="s">
        <v>147</v>
      </c>
      <c r="E1300" s="44" t="s">
        <v>148</v>
      </c>
      <c r="F1300" s="44">
        <v>6</v>
      </c>
      <c r="G1300" s="44" t="s">
        <v>149</v>
      </c>
      <c r="H1300" s="44">
        <v>1700</v>
      </c>
      <c r="I1300" s="44" t="s">
        <v>150</v>
      </c>
      <c r="J1300" s="44" t="s">
        <v>151</v>
      </c>
      <c r="K1300" s="45">
        <v>76335.874999999985</v>
      </c>
    </row>
    <row r="1301" spans="1:11" x14ac:dyDescent="0.35">
      <c r="A1301" s="44">
        <v>523</v>
      </c>
      <c r="C1301" s="44" t="s">
        <v>628</v>
      </c>
      <c r="D1301" s="44" t="s">
        <v>152</v>
      </c>
      <c r="E1301" s="44" t="s">
        <v>150</v>
      </c>
      <c r="F1301" s="44">
        <v>6</v>
      </c>
      <c r="G1301" s="44" t="s">
        <v>153</v>
      </c>
      <c r="H1301" s="44">
        <v>1700</v>
      </c>
      <c r="I1301" s="44">
        <v>1600</v>
      </c>
      <c r="J1301" s="44" t="s">
        <v>154</v>
      </c>
      <c r="K1301" s="45">
        <v>10186.605</v>
      </c>
    </row>
    <row r="1302" spans="1:11" x14ac:dyDescent="0.35">
      <c r="A1302" s="44">
        <v>523</v>
      </c>
      <c r="C1302" s="44" t="s">
        <v>628</v>
      </c>
      <c r="D1302" s="44" t="s">
        <v>155</v>
      </c>
      <c r="E1302" s="44" t="s">
        <v>156</v>
      </c>
      <c r="F1302" s="44">
        <v>6</v>
      </c>
      <c r="G1302" s="44" t="s">
        <v>157</v>
      </c>
      <c r="H1302" s="44">
        <v>1700</v>
      </c>
      <c r="I1302" s="44">
        <v>1900</v>
      </c>
      <c r="J1302" s="44" t="s">
        <v>158</v>
      </c>
      <c r="K1302" s="45">
        <v>40000</v>
      </c>
    </row>
    <row r="1303" spans="1:11" x14ac:dyDescent="0.35">
      <c r="A1303" s="44">
        <v>523</v>
      </c>
      <c r="C1303" s="44" t="s">
        <v>628</v>
      </c>
      <c r="D1303" s="44" t="s">
        <v>159</v>
      </c>
      <c r="E1303" s="44" t="s">
        <v>160</v>
      </c>
      <c r="F1303" s="44">
        <v>14</v>
      </c>
      <c r="G1303" s="44" t="s">
        <v>161</v>
      </c>
      <c r="H1303" s="44">
        <v>5710</v>
      </c>
      <c r="I1303" s="44" t="s">
        <v>150</v>
      </c>
      <c r="J1303" s="44" t="s">
        <v>162</v>
      </c>
      <c r="K1303" s="45">
        <v>5491360</v>
      </c>
    </row>
    <row r="1304" spans="1:11" x14ac:dyDescent="0.35">
      <c r="A1304" s="44">
        <v>523</v>
      </c>
      <c r="C1304" s="44" t="s">
        <v>628</v>
      </c>
      <c r="D1304" s="44" t="s">
        <v>163</v>
      </c>
      <c r="E1304" s="44" t="s">
        <v>164</v>
      </c>
      <c r="F1304" s="44">
        <v>9</v>
      </c>
      <c r="G1304" s="44" t="s">
        <v>165</v>
      </c>
      <c r="H1304" s="44">
        <v>4954</v>
      </c>
      <c r="I1304" s="44" t="s">
        <v>150</v>
      </c>
      <c r="J1304" s="44" t="s">
        <v>166</v>
      </c>
      <c r="K1304" s="45">
        <v>553710</v>
      </c>
    </row>
    <row r="1305" spans="1:11" x14ac:dyDescent="0.35">
      <c r="A1305" s="44">
        <v>523</v>
      </c>
      <c r="C1305" s="44" t="s">
        <v>628</v>
      </c>
      <c r="D1305" s="44" t="s">
        <v>167</v>
      </c>
      <c r="E1305" s="44" t="s">
        <v>168</v>
      </c>
      <c r="F1305" s="44">
        <v>8</v>
      </c>
      <c r="G1305" s="44" t="s">
        <v>169</v>
      </c>
      <c r="H1305" s="44">
        <v>3954</v>
      </c>
      <c r="I1305" s="44" t="s">
        <v>150</v>
      </c>
      <c r="J1305" s="44" t="s">
        <v>170</v>
      </c>
      <c r="K1305" s="45">
        <v>81878.5</v>
      </c>
    </row>
    <row r="1306" spans="1:11" x14ac:dyDescent="0.35">
      <c r="A1306" s="44">
        <v>523</v>
      </c>
      <c r="C1306" s="44" t="s">
        <v>628</v>
      </c>
      <c r="D1306" s="44" t="s">
        <v>171</v>
      </c>
      <c r="E1306" s="44" t="s">
        <v>172</v>
      </c>
      <c r="F1306" s="44">
        <v>9</v>
      </c>
      <c r="G1306" s="44" t="s">
        <v>173</v>
      </c>
      <c r="H1306" s="44">
        <v>4954</v>
      </c>
      <c r="I1306" s="44" t="s">
        <v>150</v>
      </c>
      <c r="J1306" s="44" t="s">
        <v>166</v>
      </c>
      <c r="K1306" s="45">
        <v>155940</v>
      </c>
    </row>
    <row r="1307" spans="1:11" x14ac:dyDescent="0.35">
      <c r="A1307" s="44">
        <v>523</v>
      </c>
      <c r="C1307" s="44" t="s">
        <v>628</v>
      </c>
      <c r="D1307" s="44" t="s">
        <v>174</v>
      </c>
      <c r="E1307" s="44" t="s">
        <v>25</v>
      </c>
      <c r="F1307" s="44">
        <v>9</v>
      </c>
      <c r="G1307" s="44" t="s">
        <v>175</v>
      </c>
      <c r="H1307" s="44">
        <v>4954</v>
      </c>
      <c r="I1307" s="44">
        <v>2200</v>
      </c>
      <c r="J1307" s="44" t="s">
        <v>176</v>
      </c>
      <c r="K1307" s="45">
        <v>19141</v>
      </c>
    </row>
    <row r="1308" spans="1:11" x14ac:dyDescent="0.35">
      <c r="A1308" s="44">
        <v>523</v>
      </c>
      <c r="C1308" s="44" t="s">
        <v>628</v>
      </c>
      <c r="D1308" s="44" t="s">
        <v>177</v>
      </c>
      <c r="E1308" s="44" t="s">
        <v>178</v>
      </c>
      <c r="F1308" s="44">
        <v>9</v>
      </c>
      <c r="G1308" s="44" t="s">
        <v>179</v>
      </c>
      <c r="H1308" s="44">
        <v>4954</v>
      </c>
      <c r="I1308" s="44" t="s">
        <v>150</v>
      </c>
      <c r="J1308" s="44" t="s">
        <v>166</v>
      </c>
      <c r="K1308" s="45">
        <v>7070</v>
      </c>
    </row>
    <row r="1309" spans="1:11" x14ac:dyDescent="0.35">
      <c r="A1309" s="44">
        <v>523</v>
      </c>
      <c r="C1309" s="44" t="s">
        <v>628</v>
      </c>
      <c r="D1309" s="44" t="s">
        <v>180</v>
      </c>
      <c r="E1309" s="44" t="s">
        <v>181</v>
      </c>
      <c r="F1309" s="44">
        <v>9</v>
      </c>
      <c r="G1309" s="44" t="s">
        <v>182</v>
      </c>
      <c r="H1309" s="44">
        <v>4954</v>
      </c>
      <c r="I1309" s="44" t="s">
        <v>150</v>
      </c>
      <c r="J1309" s="44" t="s">
        <v>166</v>
      </c>
      <c r="K1309" s="45">
        <v>11508</v>
      </c>
    </row>
    <row r="1310" spans="1:11" x14ac:dyDescent="0.35">
      <c r="A1310" s="44">
        <v>523</v>
      </c>
      <c r="C1310" s="44" t="s">
        <v>628</v>
      </c>
      <c r="D1310" s="44" t="s">
        <v>183</v>
      </c>
      <c r="E1310" s="44" t="s">
        <v>184</v>
      </c>
      <c r="F1310" s="44">
        <v>8</v>
      </c>
      <c r="G1310" s="44" t="s">
        <v>185</v>
      </c>
      <c r="H1310" s="44">
        <v>3954</v>
      </c>
      <c r="I1310" s="44" t="s">
        <v>137</v>
      </c>
      <c r="J1310" s="44" t="s">
        <v>136</v>
      </c>
      <c r="K1310" s="45">
        <v>5436.0491999999995</v>
      </c>
    </row>
    <row r="1311" spans="1:11" x14ac:dyDescent="0.35">
      <c r="A1311" s="44">
        <v>523</v>
      </c>
      <c r="C1311" s="44" t="s">
        <v>628</v>
      </c>
      <c r="D1311" s="44" t="s">
        <v>186</v>
      </c>
      <c r="E1311" s="44" t="s">
        <v>187</v>
      </c>
      <c r="F1311" s="44">
        <v>8</v>
      </c>
      <c r="G1311" s="44" t="s">
        <v>188</v>
      </c>
      <c r="H1311" s="44">
        <v>3954</v>
      </c>
      <c r="I1311" s="44" t="s">
        <v>137</v>
      </c>
      <c r="J1311" s="44" t="s">
        <v>136</v>
      </c>
      <c r="K1311" s="45">
        <v>9882.5045999999984</v>
      </c>
    </row>
    <row r="1312" spans="1:11" x14ac:dyDescent="0.35">
      <c r="A1312" s="44">
        <v>523</v>
      </c>
      <c r="C1312" s="44" t="s">
        <v>628</v>
      </c>
      <c r="D1312" s="44" t="s">
        <v>511</v>
      </c>
      <c r="E1312" s="44" t="s">
        <v>512</v>
      </c>
      <c r="F1312" s="44">
        <v>6</v>
      </c>
      <c r="G1312" s="44" t="s">
        <v>513</v>
      </c>
      <c r="H1312" s="44">
        <v>1900</v>
      </c>
      <c r="I1312" s="44">
        <v>1700</v>
      </c>
      <c r="J1312" s="44" t="s">
        <v>192</v>
      </c>
      <c r="K1312" s="45">
        <v>32820</v>
      </c>
    </row>
    <row r="1313" spans="1:11" x14ac:dyDescent="0.35">
      <c r="A1313" s="44">
        <v>523</v>
      </c>
      <c r="C1313" s="44" t="s">
        <v>628</v>
      </c>
      <c r="D1313" s="44" t="s">
        <v>189</v>
      </c>
      <c r="E1313" s="44" t="s">
        <v>190</v>
      </c>
      <c r="F1313" s="44">
        <v>6</v>
      </c>
      <c r="G1313" s="44" t="s">
        <v>191</v>
      </c>
      <c r="H1313" s="44">
        <v>1900</v>
      </c>
      <c r="I1313" s="44">
        <v>1700</v>
      </c>
      <c r="J1313" s="44" t="s">
        <v>192</v>
      </c>
      <c r="K1313" s="45">
        <v>233281.00000000003</v>
      </c>
    </row>
    <row r="1314" spans="1:11" x14ac:dyDescent="0.35">
      <c r="A1314" s="44">
        <v>523</v>
      </c>
      <c r="C1314" s="44" t="s">
        <v>628</v>
      </c>
      <c r="D1314" s="44" t="s">
        <v>193</v>
      </c>
      <c r="E1314" s="44" t="s">
        <v>194</v>
      </c>
      <c r="F1314" s="44">
        <v>8</v>
      </c>
      <c r="G1314" s="44" t="s">
        <v>195</v>
      </c>
      <c r="H1314" s="44">
        <v>3954</v>
      </c>
      <c r="I1314" s="44" t="s">
        <v>160</v>
      </c>
      <c r="J1314" s="44" t="s">
        <v>196</v>
      </c>
      <c r="K1314" s="45">
        <v>7512.867119999999</v>
      </c>
    </row>
    <row r="1315" spans="1:11" x14ac:dyDescent="0.35">
      <c r="A1315" s="44">
        <v>523</v>
      </c>
      <c r="C1315" s="44" t="s">
        <v>628</v>
      </c>
      <c r="D1315" s="44" t="s">
        <v>197</v>
      </c>
      <c r="E1315" s="44" t="s">
        <v>198</v>
      </c>
      <c r="F1315" s="44">
        <v>9</v>
      </c>
      <c r="G1315" s="44" t="s">
        <v>199</v>
      </c>
      <c r="H1315" s="44">
        <v>4954</v>
      </c>
      <c r="I1315" s="44">
        <v>1600</v>
      </c>
      <c r="J1315" s="44" t="s">
        <v>200</v>
      </c>
      <c r="K1315" s="45">
        <v>23433.801483351741</v>
      </c>
    </row>
    <row r="1316" spans="1:11" x14ac:dyDescent="0.35">
      <c r="A1316" s="44">
        <v>523</v>
      </c>
      <c r="C1316" s="44" t="s">
        <v>628</v>
      </c>
      <c r="D1316" s="44" t="s">
        <v>514</v>
      </c>
      <c r="E1316" s="44" t="s">
        <v>515</v>
      </c>
      <c r="F1316" s="44">
        <v>6</v>
      </c>
      <c r="G1316" s="44" t="s">
        <v>516</v>
      </c>
      <c r="H1316" s="44">
        <v>1900</v>
      </c>
      <c r="I1316" s="44" t="s">
        <v>150</v>
      </c>
      <c r="J1316" s="44" t="s">
        <v>517</v>
      </c>
      <c r="K1316" s="45">
        <v>123447.94651384908</v>
      </c>
    </row>
    <row r="1317" spans="1:11" x14ac:dyDescent="0.35">
      <c r="A1317" s="44">
        <v>523</v>
      </c>
      <c r="C1317" s="44" t="s">
        <v>628</v>
      </c>
      <c r="D1317" s="44" t="s">
        <v>201</v>
      </c>
      <c r="E1317" s="44" t="s">
        <v>202</v>
      </c>
      <c r="F1317" s="44">
        <v>6</v>
      </c>
      <c r="G1317" s="44" t="s">
        <v>203</v>
      </c>
      <c r="H1317" s="44">
        <v>1900</v>
      </c>
      <c r="I1317" s="44">
        <v>1600</v>
      </c>
      <c r="J1317" s="44" t="s">
        <v>204</v>
      </c>
      <c r="K1317" s="45">
        <v>27500</v>
      </c>
    </row>
    <row r="1318" spans="1:11" x14ac:dyDescent="0.35">
      <c r="A1318" s="44">
        <v>523</v>
      </c>
      <c r="C1318" s="44" t="s">
        <v>628</v>
      </c>
      <c r="D1318" s="44" t="s">
        <v>205</v>
      </c>
      <c r="E1318" s="44" t="s">
        <v>206</v>
      </c>
      <c r="F1318" s="44">
        <v>6</v>
      </c>
      <c r="G1318" s="44" t="s">
        <v>207</v>
      </c>
      <c r="H1318" s="44">
        <v>1954</v>
      </c>
      <c r="I1318" s="44" t="s">
        <v>137</v>
      </c>
      <c r="J1318" s="44" t="s">
        <v>208</v>
      </c>
      <c r="K1318" s="45">
        <v>8715</v>
      </c>
    </row>
    <row r="1319" spans="1:11" x14ac:dyDescent="0.35">
      <c r="A1319" s="44">
        <v>523</v>
      </c>
      <c r="C1319" s="44" t="s">
        <v>628</v>
      </c>
      <c r="D1319" s="44" t="s">
        <v>593</v>
      </c>
      <c r="E1319" s="44" t="s">
        <v>594</v>
      </c>
      <c r="F1319" s="44">
        <v>6</v>
      </c>
      <c r="G1319" s="44" t="s">
        <v>595</v>
      </c>
      <c r="H1319" s="44">
        <v>1954</v>
      </c>
      <c r="I1319" s="44" t="s">
        <v>223</v>
      </c>
      <c r="J1319" s="44" t="s">
        <v>224</v>
      </c>
      <c r="K1319" s="45">
        <v>106832.00000000001</v>
      </c>
    </row>
    <row r="1320" spans="1:11" x14ac:dyDescent="0.35">
      <c r="A1320" s="44">
        <v>523</v>
      </c>
      <c r="C1320" s="44" t="s">
        <v>628</v>
      </c>
      <c r="D1320" s="44" t="s">
        <v>209</v>
      </c>
      <c r="E1320" s="44" t="s">
        <v>27</v>
      </c>
      <c r="F1320" s="44">
        <v>6</v>
      </c>
      <c r="G1320" s="44" t="s">
        <v>210</v>
      </c>
      <c r="H1320" s="44">
        <v>1954</v>
      </c>
      <c r="I1320" s="44" t="s">
        <v>211</v>
      </c>
      <c r="J1320" s="44" t="s">
        <v>212</v>
      </c>
      <c r="K1320" s="45">
        <v>94449.60000000002</v>
      </c>
    </row>
    <row r="1321" spans="1:11" x14ac:dyDescent="0.35">
      <c r="A1321" s="44">
        <v>523</v>
      </c>
      <c r="C1321" s="44" t="s">
        <v>628</v>
      </c>
      <c r="D1321" s="44" t="s">
        <v>213</v>
      </c>
      <c r="E1321" s="44" t="s">
        <v>214</v>
      </c>
      <c r="F1321" s="44">
        <v>6</v>
      </c>
      <c r="G1321" s="44" t="s">
        <v>215</v>
      </c>
      <c r="H1321" s="44">
        <v>1954</v>
      </c>
      <c r="I1321" s="44" t="s">
        <v>150</v>
      </c>
      <c r="J1321" s="44" t="s">
        <v>216</v>
      </c>
      <c r="K1321" s="45">
        <v>203498.40000000005</v>
      </c>
    </row>
    <row r="1322" spans="1:11" x14ac:dyDescent="0.35">
      <c r="A1322" s="44">
        <v>523</v>
      </c>
      <c r="C1322" s="44" t="s">
        <v>628</v>
      </c>
      <c r="D1322" s="44" t="s">
        <v>217</v>
      </c>
      <c r="E1322" s="44" t="s">
        <v>218</v>
      </c>
      <c r="F1322" s="44">
        <v>6</v>
      </c>
      <c r="G1322" s="44" t="s">
        <v>219</v>
      </c>
      <c r="H1322" s="44">
        <v>1954</v>
      </c>
      <c r="I1322" s="44" t="s">
        <v>150</v>
      </c>
      <c r="J1322" s="44" t="s">
        <v>216</v>
      </c>
      <c r="K1322" s="45">
        <v>137199.99999999997</v>
      </c>
    </row>
    <row r="1323" spans="1:11" x14ac:dyDescent="0.35">
      <c r="A1323" s="44">
        <v>523</v>
      </c>
      <c r="C1323" s="44" t="s">
        <v>628</v>
      </c>
      <c r="D1323" s="44" t="s">
        <v>220</v>
      </c>
      <c r="E1323" s="44" t="s">
        <v>221</v>
      </c>
      <c r="F1323" s="44">
        <v>6</v>
      </c>
      <c r="G1323" s="44" t="s">
        <v>222</v>
      </c>
      <c r="H1323" s="44">
        <v>1954</v>
      </c>
      <c r="I1323" s="44" t="s">
        <v>223</v>
      </c>
      <c r="J1323" s="44" t="s">
        <v>224</v>
      </c>
      <c r="K1323" s="45">
        <v>35694.999999999993</v>
      </c>
    </row>
    <row r="1324" spans="1:11" x14ac:dyDescent="0.35">
      <c r="A1324" s="44">
        <v>523</v>
      </c>
      <c r="C1324" s="44" t="s">
        <v>628</v>
      </c>
      <c r="D1324" s="44" t="s">
        <v>225</v>
      </c>
      <c r="E1324" s="44" t="s">
        <v>226</v>
      </c>
      <c r="F1324" s="44">
        <v>6</v>
      </c>
      <c r="G1324" s="44" t="s">
        <v>227</v>
      </c>
      <c r="H1324" s="44">
        <v>1954</v>
      </c>
      <c r="I1324" s="44" t="s">
        <v>150</v>
      </c>
      <c r="J1324" s="44" t="s">
        <v>216</v>
      </c>
      <c r="K1324" s="45">
        <v>65944.999999999985</v>
      </c>
    </row>
    <row r="1325" spans="1:11" x14ac:dyDescent="0.35">
      <c r="A1325" s="44">
        <v>523</v>
      </c>
      <c r="C1325" s="44" t="s">
        <v>628</v>
      </c>
      <c r="D1325" s="44" t="s">
        <v>596</v>
      </c>
      <c r="E1325" s="44" t="s">
        <v>597</v>
      </c>
      <c r="F1325" s="44">
        <v>6</v>
      </c>
      <c r="G1325" s="44" t="s">
        <v>598</v>
      </c>
      <c r="H1325" s="44">
        <v>1954</v>
      </c>
      <c r="I1325" s="44" t="s">
        <v>211</v>
      </c>
      <c r="J1325" s="44" t="s">
        <v>212</v>
      </c>
      <c r="K1325" s="45">
        <v>127523.00000000004</v>
      </c>
    </row>
    <row r="1326" spans="1:11" x14ac:dyDescent="0.35">
      <c r="A1326" s="44">
        <v>523</v>
      </c>
      <c r="C1326" s="44" t="s">
        <v>628</v>
      </c>
      <c r="D1326" s="44" t="s">
        <v>228</v>
      </c>
      <c r="E1326" s="44" t="s">
        <v>229</v>
      </c>
      <c r="F1326" s="44">
        <v>6</v>
      </c>
      <c r="G1326" s="44" t="s">
        <v>230</v>
      </c>
      <c r="H1326" s="44">
        <v>1954</v>
      </c>
      <c r="I1326" s="44" t="s">
        <v>223</v>
      </c>
      <c r="J1326" s="44" t="s">
        <v>224</v>
      </c>
      <c r="K1326" s="45">
        <v>30089.919999999995</v>
      </c>
    </row>
    <row r="1327" spans="1:11" x14ac:dyDescent="0.35">
      <c r="A1327" s="44">
        <v>523</v>
      </c>
      <c r="C1327" s="44" t="s">
        <v>628</v>
      </c>
      <c r="D1327" s="44" t="s">
        <v>231</v>
      </c>
      <c r="E1327" s="44" t="s">
        <v>232</v>
      </c>
      <c r="F1327" s="44">
        <v>6</v>
      </c>
      <c r="G1327" s="44" t="s">
        <v>233</v>
      </c>
      <c r="H1327" s="44">
        <v>1954</v>
      </c>
      <c r="I1327" s="44" t="s">
        <v>150</v>
      </c>
      <c r="J1327" s="44" t="s">
        <v>216</v>
      </c>
      <c r="K1327" s="45">
        <v>197231.70000000004</v>
      </c>
    </row>
    <row r="1328" spans="1:11" x14ac:dyDescent="0.35">
      <c r="A1328" s="44">
        <v>523</v>
      </c>
      <c r="C1328" s="44" t="s">
        <v>628</v>
      </c>
      <c r="D1328" s="44" t="s">
        <v>234</v>
      </c>
      <c r="E1328" s="44" t="s">
        <v>235</v>
      </c>
      <c r="F1328" s="44">
        <v>6</v>
      </c>
      <c r="G1328" s="44" t="s">
        <v>236</v>
      </c>
      <c r="H1328" s="44">
        <v>1954</v>
      </c>
      <c r="I1328" s="44" t="s">
        <v>150</v>
      </c>
      <c r="J1328" s="44" t="s">
        <v>216</v>
      </c>
      <c r="K1328" s="45">
        <v>116178.16999999998</v>
      </c>
    </row>
    <row r="1329" spans="1:11" x14ac:dyDescent="0.35">
      <c r="A1329" s="44">
        <v>523</v>
      </c>
      <c r="C1329" s="44" t="s">
        <v>628</v>
      </c>
      <c r="D1329" s="44" t="s">
        <v>237</v>
      </c>
      <c r="E1329" s="44" t="s">
        <v>238</v>
      </c>
      <c r="F1329" s="44">
        <v>6</v>
      </c>
      <c r="G1329" s="44" t="s">
        <v>239</v>
      </c>
      <c r="H1329" s="44">
        <v>1954</v>
      </c>
      <c r="I1329" s="44" t="s">
        <v>150</v>
      </c>
      <c r="J1329" s="44" t="s">
        <v>216</v>
      </c>
      <c r="K1329" s="45">
        <v>116124.73999999998</v>
      </c>
    </row>
    <row r="1330" spans="1:11" x14ac:dyDescent="0.35">
      <c r="A1330" s="44">
        <v>523</v>
      </c>
      <c r="C1330" s="44" t="s">
        <v>628</v>
      </c>
      <c r="D1330" s="44" t="s">
        <v>240</v>
      </c>
      <c r="E1330" s="44" t="s">
        <v>241</v>
      </c>
      <c r="F1330" s="44">
        <v>6</v>
      </c>
      <c r="G1330" s="44" t="s">
        <v>242</v>
      </c>
      <c r="H1330" s="44">
        <v>1954</v>
      </c>
      <c r="I1330" s="44" t="s">
        <v>150</v>
      </c>
      <c r="J1330" s="44" t="s">
        <v>216</v>
      </c>
      <c r="K1330" s="45">
        <v>209313.49999999997</v>
      </c>
    </row>
    <row r="1331" spans="1:11" x14ac:dyDescent="0.35">
      <c r="A1331" s="44">
        <v>523</v>
      </c>
      <c r="C1331" s="44" t="s">
        <v>628</v>
      </c>
      <c r="D1331" s="44" t="s">
        <v>243</v>
      </c>
      <c r="E1331" s="44" t="s">
        <v>244</v>
      </c>
      <c r="F1331" s="44">
        <v>6</v>
      </c>
      <c r="G1331" s="44" t="s">
        <v>245</v>
      </c>
      <c r="H1331" s="44">
        <v>1970</v>
      </c>
      <c r="I1331" s="44" t="s">
        <v>246</v>
      </c>
      <c r="J1331" s="44" t="s">
        <v>247</v>
      </c>
      <c r="K1331" s="45">
        <v>137190</v>
      </c>
    </row>
    <row r="1332" spans="1:11" x14ac:dyDescent="0.35">
      <c r="A1332" s="44">
        <v>523</v>
      </c>
      <c r="C1332" s="44" t="s">
        <v>628</v>
      </c>
      <c r="D1332" s="44" t="s">
        <v>248</v>
      </c>
      <c r="E1332" s="44" t="s">
        <v>249</v>
      </c>
      <c r="F1332" s="44">
        <v>22</v>
      </c>
      <c r="G1332" s="44" t="s">
        <v>250</v>
      </c>
      <c r="H1332" s="44" t="s">
        <v>178</v>
      </c>
      <c r="I1332" s="44">
        <v>1300</v>
      </c>
      <c r="J1332" s="44" t="s">
        <v>251</v>
      </c>
      <c r="K1332" s="45">
        <v>2902651.9999999995</v>
      </c>
    </row>
    <row r="1333" spans="1:11" x14ac:dyDescent="0.35">
      <c r="A1333" s="44">
        <v>523</v>
      </c>
      <c r="C1333" s="44" t="s">
        <v>628</v>
      </c>
      <c r="D1333" s="44" t="s">
        <v>252</v>
      </c>
      <c r="E1333" s="44" t="s">
        <v>253</v>
      </c>
      <c r="F1333" s="44">
        <v>58</v>
      </c>
      <c r="G1333" s="44" t="s">
        <v>254</v>
      </c>
      <c r="H1333" s="44" t="s">
        <v>178</v>
      </c>
      <c r="I1333" s="44">
        <v>2400</v>
      </c>
      <c r="J1333" s="44" t="s">
        <v>255</v>
      </c>
      <c r="K1333" s="45">
        <v>1244726.2499999998</v>
      </c>
    </row>
    <row r="1334" spans="1:11" x14ac:dyDescent="0.35">
      <c r="A1334" s="44">
        <v>523</v>
      </c>
      <c r="C1334" s="44" t="s">
        <v>628</v>
      </c>
      <c r="D1334" s="44" t="s">
        <v>256</v>
      </c>
      <c r="E1334" s="44" t="s">
        <v>257</v>
      </c>
      <c r="F1334" s="44">
        <v>22</v>
      </c>
      <c r="G1334" s="44" t="s">
        <v>258</v>
      </c>
      <c r="H1334" s="44" t="s">
        <v>190</v>
      </c>
      <c r="I1334" s="44" t="s">
        <v>150</v>
      </c>
      <c r="J1334" s="44" t="s">
        <v>259</v>
      </c>
      <c r="K1334" s="45">
        <v>13999.999999999995</v>
      </c>
    </row>
    <row r="1335" spans="1:11" x14ac:dyDescent="0.35">
      <c r="A1335" s="44">
        <v>523</v>
      </c>
      <c r="C1335" s="44" t="s">
        <v>628</v>
      </c>
      <c r="D1335" s="44" t="s">
        <v>260</v>
      </c>
      <c r="E1335" s="44" t="s">
        <v>261</v>
      </c>
      <c r="F1335" s="44">
        <v>22</v>
      </c>
      <c r="G1335" s="44" t="s">
        <v>262</v>
      </c>
      <c r="H1335" s="44" t="s">
        <v>190</v>
      </c>
      <c r="I1335" s="44" t="s">
        <v>150</v>
      </c>
      <c r="J1335" s="44" t="s">
        <v>259</v>
      </c>
      <c r="K1335" s="45">
        <v>10000</v>
      </c>
    </row>
    <row r="1336" spans="1:11" x14ac:dyDescent="0.35">
      <c r="A1336" s="44">
        <v>523</v>
      </c>
      <c r="C1336" s="44" t="s">
        <v>628</v>
      </c>
      <c r="D1336" s="44" t="s">
        <v>263</v>
      </c>
      <c r="E1336" s="44" t="s">
        <v>264</v>
      </c>
      <c r="F1336" s="44">
        <v>22</v>
      </c>
      <c r="G1336" s="44" t="s">
        <v>265</v>
      </c>
      <c r="H1336" s="44" t="s">
        <v>190</v>
      </c>
      <c r="I1336" s="44" t="s">
        <v>150</v>
      </c>
      <c r="J1336" s="44" t="s">
        <v>259</v>
      </c>
      <c r="K1336" s="45">
        <v>12500</v>
      </c>
    </row>
    <row r="1337" spans="1:11" x14ac:dyDescent="0.35">
      <c r="A1337" s="44">
        <v>523</v>
      </c>
      <c r="C1337" s="44" t="s">
        <v>628</v>
      </c>
      <c r="D1337" s="44" t="s">
        <v>266</v>
      </c>
      <c r="E1337" s="44" t="s">
        <v>267</v>
      </c>
      <c r="F1337" s="44">
        <v>22</v>
      </c>
      <c r="G1337" s="44" t="s">
        <v>268</v>
      </c>
      <c r="H1337" s="44" t="s">
        <v>190</v>
      </c>
      <c r="I1337" s="44" t="s">
        <v>150</v>
      </c>
      <c r="J1337" s="44" t="s">
        <v>259</v>
      </c>
      <c r="K1337" s="45">
        <v>71500</v>
      </c>
    </row>
    <row r="1338" spans="1:11" x14ac:dyDescent="0.35">
      <c r="A1338" s="44">
        <v>523</v>
      </c>
      <c r="C1338" s="44" t="s">
        <v>628</v>
      </c>
      <c r="D1338" s="44" t="s">
        <v>269</v>
      </c>
      <c r="E1338" s="44" t="s">
        <v>270</v>
      </c>
      <c r="F1338" s="44">
        <v>22</v>
      </c>
      <c r="G1338" s="44" t="s">
        <v>271</v>
      </c>
      <c r="H1338" s="44" t="s">
        <v>190</v>
      </c>
      <c r="I1338" s="44">
        <v>1800</v>
      </c>
      <c r="J1338" s="44" t="s">
        <v>272</v>
      </c>
      <c r="K1338" s="45">
        <v>42999.999999999993</v>
      </c>
    </row>
    <row r="1339" spans="1:11" x14ac:dyDescent="0.35">
      <c r="A1339" s="44">
        <v>523</v>
      </c>
      <c r="C1339" s="44" t="s">
        <v>628</v>
      </c>
      <c r="D1339" s="44" t="s">
        <v>276</v>
      </c>
      <c r="E1339" s="44" t="s">
        <v>277</v>
      </c>
      <c r="F1339" s="44">
        <v>22</v>
      </c>
      <c r="G1339" s="44" t="s">
        <v>278</v>
      </c>
      <c r="H1339" s="44" t="s">
        <v>190</v>
      </c>
      <c r="I1339" s="44" t="s">
        <v>172</v>
      </c>
      <c r="J1339" s="44" t="s">
        <v>279</v>
      </c>
      <c r="K1339" s="45">
        <v>2500</v>
      </c>
    </row>
    <row r="1340" spans="1:11" x14ac:dyDescent="0.35">
      <c r="A1340" s="44">
        <v>523</v>
      </c>
      <c r="C1340" s="44" t="s">
        <v>628</v>
      </c>
      <c r="D1340" s="44" t="s">
        <v>280</v>
      </c>
      <c r="E1340" s="44" t="s">
        <v>281</v>
      </c>
      <c r="F1340" s="44">
        <v>22</v>
      </c>
      <c r="G1340" s="44" t="s">
        <v>282</v>
      </c>
      <c r="H1340" s="44" t="s">
        <v>190</v>
      </c>
      <c r="I1340" s="44" t="s">
        <v>150</v>
      </c>
      <c r="J1340" s="44" t="s">
        <v>259</v>
      </c>
      <c r="K1340" s="45">
        <v>20999.999999999996</v>
      </c>
    </row>
    <row r="1341" spans="1:11" x14ac:dyDescent="0.35">
      <c r="A1341" s="44">
        <v>523</v>
      </c>
      <c r="C1341" s="44" t="s">
        <v>628</v>
      </c>
      <c r="D1341" s="44" t="s">
        <v>283</v>
      </c>
      <c r="E1341" s="44" t="s">
        <v>284</v>
      </c>
      <c r="F1341" s="44">
        <v>22</v>
      </c>
      <c r="G1341" s="44" t="s">
        <v>285</v>
      </c>
      <c r="H1341" s="44" t="s">
        <v>190</v>
      </c>
      <c r="I1341" s="44" t="s">
        <v>150</v>
      </c>
      <c r="J1341" s="44" t="s">
        <v>259</v>
      </c>
      <c r="K1341" s="45">
        <v>10000</v>
      </c>
    </row>
    <row r="1342" spans="1:11" x14ac:dyDescent="0.35">
      <c r="A1342" s="44">
        <v>523</v>
      </c>
      <c r="C1342" s="44" t="s">
        <v>628</v>
      </c>
      <c r="D1342" s="44" t="s">
        <v>286</v>
      </c>
      <c r="E1342" s="44" t="s">
        <v>137</v>
      </c>
      <c r="F1342" s="44">
        <v>22</v>
      </c>
      <c r="G1342" s="44" t="s">
        <v>287</v>
      </c>
      <c r="H1342" s="44" t="s">
        <v>190</v>
      </c>
      <c r="I1342" s="44">
        <v>1600</v>
      </c>
      <c r="J1342" s="44" t="s">
        <v>288</v>
      </c>
      <c r="K1342" s="45">
        <v>1000.0000000000001</v>
      </c>
    </row>
    <row r="1343" spans="1:11" x14ac:dyDescent="0.35">
      <c r="A1343" s="44">
        <v>523</v>
      </c>
      <c r="C1343" s="44" t="s">
        <v>628</v>
      </c>
      <c r="D1343" s="44" t="s">
        <v>289</v>
      </c>
      <c r="E1343" s="44" t="s">
        <v>290</v>
      </c>
      <c r="F1343" s="44">
        <v>23</v>
      </c>
      <c r="G1343" s="44" t="s">
        <v>291</v>
      </c>
      <c r="H1343" s="44" t="s">
        <v>292</v>
      </c>
      <c r="I1343" s="44">
        <v>1300</v>
      </c>
      <c r="J1343" s="44" t="s">
        <v>293</v>
      </c>
      <c r="K1343" s="45">
        <v>264422.45149999997</v>
      </c>
    </row>
    <row r="1344" spans="1:11" x14ac:dyDescent="0.35">
      <c r="A1344" s="44">
        <v>523</v>
      </c>
      <c r="C1344" s="44" t="s">
        <v>628</v>
      </c>
      <c r="D1344" s="44" t="s">
        <v>294</v>
      </c>
      <c r="E1344" s="44" t="s">
        <v>295</v>
      </c>
      <c r="F1344" s="44">
        <v>23</v>
      </c>
      <c r="G1344" s="44" t="s">
        <v>296</v>
      </c>
      <c r="H1344" s="44" t="s">
        <v>297</v>
      </c>
      <c r="I1344" s="44">
        <v>1300</v>
      </c>
      <c r="J1344" s="44" t="s">
        <v>298</v>
      </c>
      <c r="K1344" s="45">
        <v>61840.734624999997</v>
      </c>
    </row>
    <row r="1345" spans="1:11" x14ac:dyDescent="0.35">
      <c r="A1345" s="44">
        <v>523</v>
      </c>
      <c r="C1345" s="44" t="s">
        <v>628</v>
      </c>
      <c r="D1345" s="44" t="s">
        <v>299</v>
      </c>
      <c r="E1345" s="44" t="s">
        <v>300</v>
      </c>
      <c r="F1345" s="44">
        <v>23</v>
      </c>
      <c r="G1345" s="44" t="s">
        <v>301</v>
      </c>
      <c r="H1345" s="44" t="s">
        <v>302</v>
      </c>
      <c r="I1345" s="44">
        <v>1300</v>
      </c>
      <c r="J1345" s="44" t="s">
        <v>303</v>
      </c>
      <c r="K1345" s="45">
        <v>12670.092187499997</v>
      </c>
    </row>
    <row r="1346" spans="1:11" x14ac:dyDescent="0.35">
      <c r="A1346" s="44">
        <v>523</v>
      </c>
      <c r="C1346" s="44" t="s">
        <v>628</v>
      </c>
      <c r="D1346" s="44" t="s">
        <v>304</v>
      </c>
      <c r="E1346" s="44" t="s">
        <v>305</v>
      </c>
      <c r="F1346" s="44">
        <v>23</v>
      </c>
      <c r="G1346" s="44" t="s">
        <v>306</v>
      </c>
      <c r="H1346" s="44" t="s">
        <v>307</v>
      </c>
      <c r="I1346" s="44">
        <v>1300</v>
      </c>
      <c r="J1346" s="44" t="s">
        <v>308</v>
      </c>
      <c r="K1346" s="45">
        <v>3252</v>
      </c>
    </row>
    <row r="1347" spans="1:11" x14ac:dyDescent="0.35">
      <c r="A1347" s="44">
        <v>523</v>
      </c>
      <c r="C1347" s="44" t="s">
        <v>628</v>
      </c>
      <c r="D1347" s="44" t="s">
        <v>309</v>
      </c>
      <c r="E1347" s="44" t="s">
        <v>310</v>
      </c>
      <c r="F1347" s="44">
        <v>23</v>
      </c>
      <c r="G1347" s="44" t="s">
        <v>311</v>
      </c>
      <c r="H1347" s="44" t="s">
        <v>312</v>
      </c>
      <c r="I1347" s="44">
        <v>1300</v>
      </c>
      <c r="J1347" s="44" t="s">
        <v>313</v>
      </c>
      <c r="K1347" s="45">
        <v>15033.695831250001</v>
      </c>
    </row>
    <row r="1348" spans="1:11" x14ac:dyDescent="0.35">
      <c r="A1348" s="44">
        <v>523</v>
      </c>
      <c r="C1348" s="44" t="s">
        <v>628</v>
      </c>
      <c r="D1348" s="44" t="s">
        <v>314</v>
      </c>
      <c r="E1348" s="44" t="s">
        <v>315</v>
      </c>
      <c r="F1348" s="44">
        <v>23</v>
      </c>
      <c r="G1348" s="44" t="s">
        <v>316</v>
      </c>
      <c r="H1348" s="44" t="s">
        <v>27</v>
      </c>
      <c r="I1348" s="44">
        <v>1300</v>
      </c>
      <c r="J1348" s="44" t="s">
        <v>317</v>
      </c>
      <c r="K1348" s="45">
        <v>207368.91249999998</v>
      </c>
    </row>
    <row r="1349" spans="1:11" x14ac:dyDescent="0.35">
      <c r="A1349" s="44">
        <v>523</v>
      </c>
      <c r="C1349" s="44" t="s">
        <v>628</v>
      </c>
      <c r="D1349" s="44" t="s">
        <v>318</v>
      </c>
      <c r="E1349" s="44" t="s">
        <v>319</v>
      </c>
      <c r="F1349" s="44">
        <v>23</v>
      </c>
      <c r="G1349" s="44" t="s">
        <v>320</v>
      </c>
      <c r="H1349" s="44" t="s">
        <v>321</v>
      </c>
      <c r="I1349" s="44">
        <v>1300</v>
      </c>
      <c r="J1349" s="44" t="s">
        <v>322</v>
      </c>
      <c r="K1349" s="45">
        <v>484519.45055650041</v>
      </c>
    </row>
    <row r="1350" spans="1:11" x14ac:dyDescent="0.35">
      <c r="A1350" s="44">
        <v>523</v>
      </c>
      <c r="C1350" s="44" t="s">
        <v>628</v>
      </c>
      <c r="D1350" s="44" t="s">
        <v>323</v>
      </c>
      <c r="E1350" s="44" t="s">
        <v>324</v>
      </c>
      <c r="F1350" s="44">
        <v>23</v>
      </c>
      <c r="G1350" s="44" t="s">
        <v>325</v>
      </c>
      <c r="H1350" s="44" t="s">
        <v>326</v>
      </c>
      <c r="I1350" s="44">
        <v>1300</v>
      </c>
      <c r="J1350" s="44" t="s">
        <v>327</v>
      </c>
      <c r="K1350" s="45">
        <v>38346.5</v>
      </c>
    </row>
    <row r="1351" spans="1:11" x14ac:dyDescent="0.35">
      <c r="A1351" s="44">
        <v>523</v>
      </c>
      <c r="C1351" s="44" t="s">
        <v>628</v>
      </c>
      <c r="D1351" s="44" t="s">
        <v>522</v>
      </c>
      <c r="E1351" s="44" t="s">
        <v>31</v>
      </c>
      <c r="F1351" s="44">
        <v>23</v>
      </c>
      <c r="G1351" s="44" t="s">
        <v>523</v>
      </c>
      <c r="H1351" s="44" t="s">
        <v>524</v>
      </c>
      <c r="I1351" s="44">
        <v>1300</v>
      </c>
      <c r="J1351" s="44" t="s">
        <v>525</v>
      </c>
      <c r="K1351" s="45">
        <v>340499.75432500016</v>
      </c>
    </row>
    <row r="1352" spans="1:11" x14ac:dyDescent="0.35">
      <c r="A1352" s="44">
        <v>523</v>
      </c>
      <c r="C1352" s="44" t="s">
        <v>628</v>
      </c>
      <c r="D1352" s="44" t="s">
        <v>328</v>
      </c>
      <c r="E1352" s="44" t="s">
        <v>329</v>
      </c>
      <c r="F1352" s="44">
        <v>43</v>
      </c>
      <c r="G1352" s="44" t="s">
        <v>330</v>
      </c>
      <c r="H1352" s="44" t="s">
        <v>31</v>
      </c>
      <c r="I1352" s="44">
        <v>2200</v>
      </c>
      <c r="J1352" s="44" t="s">
        <v>331</v>
      </c>
      <c r="K1352" s="45">
        <v>5000</v>
      </c>
    </row>
    <row r="1353" spans="1:11" x14ac:dyDescent="0.35">
      <c r="A1353" s="44">
        <v>523</v>
      </c>
      <c r="C1353" s="44" t="s">
        <v>628</v>
      </c>
      <c r="D1353" s="44" t="s">
        <v>332</v>
      </c>
      <c r="E1353" s="44" t="s">
        <v>333</v>
      </c>
      <c r="F1353" s="44">
        <v>43</v>
      </c>
      <c r="G1353" s="44" t="s">
        <v>334</v>
      </c>
      <c r="H1353" s="44" t="s">
        <v>31</v>
      </c>
      <c r="I1353" s="44">
        <v>2200</v>
      </c>
      <c r="J1353" s="44" t="s">
        <v>331</v>
      </c>
      <c r="K1353" s="45">
        <v>8400</v>
      </c>
    </row>
    <row r="1354" spans="1:11" x14ac:dyDescent="0.35">
      <c r="A1354" s="44">
        <v>523</v>
      </c>
      <c r="C1354" s="44" t="s">
        <v>628</v>
      </c>
      <c r="D1354" s="44" t="s">
        <v>335</v>
      </c>
      <c r="E1354" s="44" t="s">
        <v>336</v>
      </c>
      <c r="F1354" s="44">
        <v>43</v>
      </c>
      <c r="G1354" s="44" t="s">
        <v>337</v>
      </c>
      <c r="H1354" s="44" t="s">
        <v>31</v>
      </c>
      <c r="I1354" s="44">
        <v>2200</v>
      </c>
      <c r="J1354" s="44" t="s">
        <v>331</v>
      </c>
      <c r="K1354" s="45">
        <v>4000</v>
      </c>
    </row>
    <row r="1355" spans="1:11" x14ac:dyDescent="0.35">
      <c r="A1355" s="44">
        <v>523</v>
      </c>
      <c r="C1355" s="44" t="s">
        <v>628</v>
      </c>
      <c r="D1355" s="44" t="s">
        <v>338</v>
      </c>
      <c r="E1355" s="44" t="s">
        <v>339</v>
      </c>
      <c r="F1355" s="44">
        <v>43</v>
      </c>
      <c r="G1355" s="44" t="s">
        <v>340</v>
      </c>
      <c r="H1355" s="44" t="s">
        <v>31</v>
      </c>
      <c r="I1355" s="44">
        <v>2200</v>
      </c>
      <c r="J1355" s="44" t="s">
        <v>331</v>
      </c>
      <c r="K1355" s="45">
        <v>5000</v>
      </c>
    </row>
    <row r="1356" spans="1:11" x14ac:dyDescent="0.35">
      <c r="A1356" s="44">
        <v>523</v>
      </c>
      <c r="C1356" s="44" t="s">
        <v>628</v>
      </c>
      <c r="D1356" s="44" t="s">
        <v>341</v>
      </c>
      <c r="E1356" s="44" t="s">
        <v>342</v>
      </c>
      <c r="F1356" s="44">
        <v>24</v>
      </c>
      <c r="G1356" s="44" t="s">
        <v>343</v>
      </c>
      <c r="H1356" s="44" t="s">
        <v>295</v>
      </c>
      <c r="I1356" s="44" t="s">
        <v>150</v>
      </c>
      <c r="J1356" s="44" t="s">
        <v>344</v>
      </c>
      <c r="K1356" s="45">
        <v>2000</v>
      </c>
    </row>
    <row r="1357" spans="1:11" x14ac:dyDescent="0.35">
      <c r="A1357" s="44">
        <v>523</v>
      </c>
      <c r="C1357" s="44" t="s">
        <v>628</v>
      </c>
      <c r="D1357" s="44" t="s">
        <v>345</v>
      </c>
      <c r="E1357" s="44" t="s">
        <v>346</v>
      </c>
      <c r="F1357" s="44">
        <v>24</v>
      </c>
      <c r="G1357" s="44" t="s">
        <v>347</v>
      </c>
      <c r="H1357" s="44" t="s">
        <v>305</v>
      </c>
      <c r="I1357" s="44" t="s">
        <v>150</v>
      </c>
      <c r="J1357" s="44" t="s">
        <v>348</v>
      </c>
      <c r="K1357" s="45">
        <v>8999.9999999999982</v>
      </c>
    </row>
    <row r="1358" spans="1:11" x14ac:dyDescent="0.35">
      <c r="A1358" s="44">
        <v>523</v>
      </c>
      <c r="C1358" s="44" t="s">
        <v>628</v>
      </c>
      <c r="D1358" s="44" t="s">
        <v>349</v>
      </c>
      <c r="E1358" s="44" t="s">
        <v>350</v>
      </c>
      <c r="F1358" s="44">
        <v>25</v>
      </c>
      <c r="G1358" s="44" t="s">
        <v>351</v>
      </c>
      <c r="H1358" s="44" t="s">
        <v>31</v>
      </c>
      <c r="I1358" s="44" t="s">
        <v>150</v>
      </c>
      <c r="J1358" s="44" t="s">
        <v>352</v>
      </c>
      <c r="K1358" s="45">
        <v>7600.0000000000018</v>
      </c>
    </row>
    <row r="1359" spans="1:11" x14ac:dyDescent="0.35">
      <c r="A1359" s="44">
        <v>523</v>
      </c>
      <c r="C1359" s="44" t="s">
        <v>628</v>
      </c>
      <c r="D1359" s="44" t="s">
        <v>353</v>
      </c>
      <c r="E1359" s="44" t="s">
        <v>354</v>
      </c>
      <c r="F1359" s="44">
        <v>61</v>
      </c>
      <c r="G1359" s="44" t="s">
        <v>355</v>
      </c>
      <c r="H1359" s="44" t="s">
        <v>31</v>
      </c>
      <c r="I1359" s="44">
        <v>2400</v>
      </c>
      <c r="J1359" s="44" t="s">
        <v>356</v>
      </c>
      <c r="K1359" s="45">
        <v>15000</v>
      </c>
    </row>
    <row r="1360" spans="1:11" x14ac:dyDescent="0.35">
      <c r="A1360" s="44">
        <v>523</v>
      </c>
      <c r="C1360" s="44" t="s">
        <v>628</v>
      </c>
      <c r="D1360" s="44" t="s">
        <v>361</v>
      </c>
      <c r="E1360" s="44" t="s">
        <v>362</v>
      </c>
      <c r="F1360" s="44">
        <v>25</v>
      </c>
      <c r="G1360" s="44" t="s">
        <v>363</v>
      </c>
      <c r="H1360" s="44" t="s">
        <v>31</v>
      </c>
      <c r="I1360" s="44" t="s">
        <v>150</v>
      </c>
      <c r="J1360" s="44" t="s">
        <v>352</v>
      </c>
      <c r="K1360" s="45">
        <v>7323.0000000000018</v>
      </c>
    </row>
    <row r="1361" spans="1:11" x14ac:dyDescent="0.35">
      <c r="A1361" s="44">
        <v>523</v>
      </c>
      <c r="C1361" s="44" t="s">
        <v>628</v>
      </c>
      <c r="D1361" s="44" t="s">
        <v>364</v>
      </c>
      <c r="E1361" s="44" t="s">
        <v>365</v>
      </c>
      <c r="F1361" s="44">
        <v>25</v>
      </c>
      <c r="G1361" s="44" t="s">
        <v>366</v>
      </c>
      <c r="H1361" s="44" t="s">
        <v>31</v>
      </c>
      <c r="I1361" s="44" t="s">
        <v>150</v>
      </c>
      <c r="J1361" s="44" t="s">
        <v>352</v>
      </c>
      <c r="K1361" s="45">
        <v>4500</v>
      </c>
    </row>
    <row r="1362" spans="1:11" x14ac:dyDescent="0.35">
      <c r="A1362" s="44">
        <v>523</v>
      </c>
      <c r="C1362" s="44" t="s">
        <v>628</v>
      </c>
      <c r="D1362" s="44" t="s">
        <v>367</v>
      </c>
      <c r="E1362" s="44" t="s">
        <v>368</v>
      </c>
      <c r="F1362" s="44">
        <v>25</v>
      </c>
      <c r="G1362" s="44" t="s">
        <v>369</v>
      </c>
      <c r="H1362" s="44" t="s">
        <v>31</v>
      </c>
      <c r="I1362" s="44">
        <v>1900</v>
      </c>
      <c r="J1362" s="44" t="s">
        <v>360</v>
      </c>
      <c r="K1362" s="45">
        <v>2700</v>
      </c>
    </row>
    <row r="1363" spans="1:11" x14ac:dyDescent="0.35">
      <c r="A1363" s="44">
        <v>523</v>
      </c>
      <c r="C1363" s="44" t="s">
        <v>628</v>
      </c>
      <c r="D1363" s="44" t="s">
        <v>370</v>
      </c>
      <c r="E1363" s="44" t="s">
        <v>371</v>
      </c>
      <c r="F1363" s="44">
        <v>25</v>
      </c>
      <c r="G1363" s="44" t="s">
        <v>372</v>
      </c>
      <c r="H1363" s="44" t="s">
        <v>31</v>
      </c>
      <c r="I1363" s="44" t="s">
        <v>150</v>
      </c>
      <c r="J1363" s="44" t="s">
        <v>352</v>
      </c>
      <c r="K1363" s="45">
        <v>9799.9999999999982</v>
      </c>
    </row>
    <row r="1364" spans="1:11" x14ac:dyDescent="0.35">
      <c r="A1364" s="44">
        <v>523</v>
      </c>
      <c r="C1364" s="44" t="s">
        <v>628</v>
      </c>
      <c r="D1364" s="44" t="s">
        <v>373</v>
      </c>
      <c r="E1364" s="44" t="s">
        <v>374</v>
      </c>
      <c r="F1364" s="44">
        <v>25</v>
      </c>
      <c r="G1364" s="44" t="s">
        <v>375</v>
      </c>
      <c r="H1364" s="44" t="s">
        <v>31</v>
      </c>
      <c r="I1364" s="44" t="s">
        <v>27</v>
      </c>
      <c r="J1364" s="44" t="s">
        <v>376</v>
      </c>
      <c r="K1364" s="45">
        <v>6500</v>
      </c>
    </row>
    <row r="1365" spans="1:11" x14ac:dyDescent="0.35">
      <c r="A1365" s="44">
        <v>523</v>
      </c>
      <c r="C1365" s="44" t="s">
        <v>628</v>
      </c>
      <c r="D1365" s="44" t="s">
        <v>377</v>
      </c>
      <c r="E1365" s="44" t="s">
        <v>378</v>
      </c>
      <c r="F1365" s="44">
        <v>25</v>
      </c>
      <c r="G1365" s="44" t="s">
        <v>135</v>
      </c>
      <c r="H1365" s="44" t="s">
        <v>31</v>
      </c>
      <c r="I1365" s="44" t="s">
        <v>137</v>
      </c>
      <c r="J1365" s="44" t="s">
        <v>379</v>
      </c>
      <c r="K1365" s="45">
        <v>999.99999999999989</v>
      </c>
    </row>
    <row r="1366" spans="1:11" x14ac:dyDescent="0.35">
      <c r="A1366" s="44">
        <v>523</v>
      </c>
      <c r="C1366" s="44" t="s">
        <v>628</v>
      </c>
      <c r="D1366" s="44" t="s">
        <v>556</v>
      </c>
      <c r="E1366" s="44" t="s">
        <v>557</v>
      </c>
      <c r="F1366" s="44">
        <v>25</v>
      </c>
      <c r="G1366" s="44" t="s">
        <v>558</v>
      </c>
      <c r="H1366" s="44" t="s">
        <v>31</v>
      </c>
      <c r="I1366" s="44" t="s">
        <v>31</v>
      </c>
      <c r="J1366" s="44" t="s">
        <v>559</v>
      </c>
      <c r="K1366" s="45">
        <v>500</v>
      </c>
    </row>
    <row r="1367" spans="1:11" x14ac:dyDescent="0.35">
      <c r="A1367" s="44">
        <v>523</v>
      </c>
      <c r="C1367" s="44" t="s">
        <v>628</v>
      </c>
      <c r="D1367" s="44" t="s">
        <v>380</v>
      </c>
      <c r="E1367" s="44" t="s">
        <v>381</v>
      </c>
      <c r="F1367" s="44">
        <v>25</v>
      </c>
      <c r="G1367" s="44" t="s">
        <v>382</v>
      </c>
      <c r="H1367" s="44" t="s">
        <v>31</v>
      </c>
      <c r="I1367" s="44">
        <v>1100</v>
      </c>
      <c r="J1367" s="44" t="s">
        <v>383</v>
      </c>
      <c r="K1367" s="45">
        <v>3500</v>
      </c>
    </row>
    <row r="1368" spans="1:11" x14ac:dyDescent="0.35">
      <c r="A1368" s="44">
        <v>523</v>
      </c>
      <c r="C1368" s="44" t="s">
        <v>628</v>
      </c>
      <c r="D1368" s="44" t="s">
        <v>384</v>
      </c>
      <c r="E1368" s="44" t="s">
        <v>385</v>
      </c>
      <c r="F1368" s="44">
        <v>25</v>
      </c>
      <c r="G1368" s="44" t="s">
        <v>386</v>
      </c>
      <c r="H1368" s="44" t="s">
        <v>31</v>
      </c>
      <c r="I1368" s="44">
        <v>1300</v>
      </c>
      <c r="J1368" s="44" t="s">
        <v>387</v>
      </c>
      <c r="K1368" s="45">
        <v>10000</v>
      </c>
    </row>
    <row r="1369" spans="1:11" x14ac:dyDescent="0.35">
      <c r="A1369" s="44">
        <v>523</v>
      </c>
      <c r="C1369" s="44" t="s">
        <v>628</v>
      </c>
      <c r="D1369" s="44" t="s">
        <v>388</v>
      </c>
      <c r="E1369" s="44" t="s">
        <v>389</v>
      </c>
      <c r="F1369" s="44">
        <v>25</v>
      </c>
      <c r="G1369" s="44" t="s">
        <v>390</v>
      </c>
      <c r="H1369" s="44" t="s">
        <v>31</v>
      </c>
      <c r="I1369" s="44">
        <v>1300</v>
      </c>
      <c r="J1369" s="44" t="s">
        <v>387</v>
      </c>
      <c r="K1369" s="45">
        <v>4000</v>
      </c>
    </row>
    <row r="1370" spans="1:11" x14ac:dyDescent="0.35">
      <c r="A1370" s="44">
        <v>523</v>
      </c>
      <c r="C1370" s="44" t="s">
        <v>628</v>
      </c>
      <c r="D1370" s="44" t="s">
        <v>391</v>
      </c>
      <c r="E1370" s="44" t="s">
        <v>392</v>
      </c>
      <c r="F1370" s="44">
        <v>25</v>
      </c>
      <c r="G1370" s="44" t="s">
        <v>393</v>
      </c>
      <c r="H1370" s="44" t="s">
        <v>31</v>
      </c>
      <c r="I1370" s="44">
        <v>1500</v>
      </c>
      <c r="J1370" s="44" t="s">
        <v>394</v>
      </c>
      <c r="K1370" s="45">
        <v>500</v>
      </c>
    </row>
    <row r="1371" spans="1:11" x14ac:dyDescent="0.35">
      <c r="A1371" s="44">
        <v>523</v>
      </c>
      <c r="C1371" s="44" t="s">
        <v>628</v>
      </c>
      <c r="D1371" s="44" t="s">
        <v>395</v>
      </c>
      <c r="E1371" s="44" t="s">
        <v>396</v>
      </c>
      <c r="F1371" s="44">
        <v>25</v>
      </c>
      <c r="G1371" s="44" t="s">
        <v>397</v>
      </c>
      <c r="H1371" s="44" t="s">
        <v>31</v>
      </c>
      <c r="I1371" s="44">
        <v>1700</v>
      </c>
      <c r="J1371" s="44" t="s">
        <v>398</v>
      </c>
      <c r="K1371" s="45">
        <v>5750</v>
      </c>
    </row>
    <row r="1372" spans="1:11" x14ac:dyDescent="0.35">
      <c r="A1372" s="44">
        <v>523</v>
      </c>
      <c r="C1372" s="44" t="s">
        <v>628</v>
      </c>
      <c r="D1372" s="44" t="s">
        <v>399</v>
      </c>
      <c r="E1372" s="44" t="s">
        <v>70</v>
      </c>
      <c r="F1372" s="44">
        <v>25</v>
      </c>
      <c r="G1372" s="44" t="s">
        <v>400</v>
      </c>
      <c r="H1372" s="44" t="s">
        <v>31</v>
      </c>
      <c r="I1372" s="44">
        <v>1900</v>
      </c>
      <c r="J1372" s="44" t="s">
        <v>360</v>
      </c>
      <c r="K1372" s="45">
        <v>8000.0000000000009</v>
      </c>
    </row>
    <row r="1373" spans="1:11" x14ac:dyDescent="0.35">
      <c r="A1373" s="44">
        <v>523</v>
      </c>
      <c r="C1373" s="44" t="s">
        <v>628</v>
      </c>
      <c r="D1373" s="44" t="s">
        <v>603</v>
      </c>
      <c r="E1373" s="44" t="s">
        <v>604</v>
      </c>
      <c r="F1373" s="44">
        <v>25</v>
      </c>
      <c r="G1373" s="44" t="s">
        <v>605</v>
      </c>
      <c r="H1373" s="44" t="s">
        <v>31</v>
      </c>
      <c r="I1373" s="44">
        <v>1900</v>
      </c>
      <c r="J1373" s="44" t="s">
        <v>360</v>
      </c>
      <c r="K1373" s="45">
        <v>1500</v>
      </c>
    </row>
    <row r="1374" spans="1:11" x14ac:dyDescent="0.35">
      <c r="A1374" s="44">
        <v>523</v>
      </c>
      <c r="C1374" s="44" t="s">
        <v>628</v>
      </c>
      <c r="D1374" s="44" t="s">
        <v>401</v>
      </c>
      <c r="E1374" s="44" t="s">
        <v>402</v>
      </c>
      <c r="F1374" s="44">
        <v>25</v>
      </c>
      <c r="G1374" s="44" t="s">
        <v>403</v>
      </c>
      <c r="H1374" s="44" t="s">
        <v>31</v>
      </c>
      <c r="I1374" s="44">
        <v>1900</v>
      </c>
      <c r="J1374" s="44" t="s">
        <v>360</v>
      </c>
      <c r="K1374" s="45">
        <v>44500</v>
      </c>
    </row>
    <row r="1375" spans="1:11" x14ac:dyDescent="0.35">
      <c r="A1375" s="44">
        <v>523</v>
      </c>
      <c r="C1375" s="44" t="s">
        <v>628</v>
      </c>
      <c r="D1375" s="44" t="s">
        <v>404</v>
      </c>
      <c r="E1375" s="44" t="s">
        <v>405</v>
      </c>
      <c r="F1375" s="44">
        <v>25</v>
      </c>
      <c r="G1375" s="44" t="s">
        <v>406</v>
      </c>
      <c r="H1375" s="44" t="s">
        <v>31</v>
      </c>
      <c r="I1375" s="44">
        <v>1900</v>
      </c>
      <c r="J1375" s="44" t="s">
        <v>360</v>
      </c>
      <c r="K1375" s="45">
        <v>8200</v>
      </c>
    </row>
    <row r="1376" spans="1:11" x14ac:dyDescent="0.35">
      <c r="A1376" s="44">
        <v>523</v>
      </c>
      <c r="C1376" s="44" t="s">
        <v>628</v>
      </c>
      <c r="D1376" s="44" t="s">
        <v>606</v>
      </c>
      <c r="E1376" s="44" t="s">
        <v>607</v>
      </c>
      <c r="F1376" s="44">
        <v>25</v>
      </c>
      <c r="G1376" s="44" t="s">
        <v>608</v>
      </c>
      <c r="H1376" s="44" t="s">
        <v>31</v>
      </c>
      <c r="I1376" s="44" t="s">
        <v>211</v>
      </c>
      <c r="J1376" s="44" t="s">
        <v>609</v>
      </c>
      <c r="K1376" s="45">
        <v>15000</v>
      </c>
    </row>
    <row r="1377" spans="1:11" x14ac:dyDescent="0.35">
      <c r="A1377" s="44">
        <v>523</v>
      </c>
      <c r="C1377" s="44" t="s">
        <v>628</v>
      </c>
      <c r="D1377" s="44" t="s">
        <v>610</v>
      </c>
      <c r="E1377" s="44" t="s">
        <v>611</v>
      </c>
      <c r="F1377" s="44">
        <v>34</v>
      </c>
      <c r="G1377" s="44" t="s">
        <v>612</v>
      </c>
      <c r="H1377" s="44" t="s">
        <v>31</v>
      </c>
      <c r="I1377" s="44">
        <v>2100</v>
      </c>
      <c r="J1377" s="44" t="s">
        <v>613</v>
      </c>
      <c r="K1377" s="45">
        <v>10000</v>
      </c>
    </row>
    <row r="1378" spans="1:11" x14ac:dyDescent="0.35">
      <c r="A1378" s="44">
        <v>523</v>
      </c>
      <c r="C1378" s="44" t="s">
        <v>628</v>
      </c>
      <c r="D1378" s="44" t="s">
        <v>407</v>
      </c>
      <c r="E1378" s="44" t="s">
        <v>408</v>
      </c>
      <c r="F1378" s="44">
        <v>25</v>
      </c>
      <c r="G1378" s="44" t="s">
        <v>409</v>
      </c>
      <c r="H1378" s="44" t="s">
        <v>31</v>
      </c>
      <c r="I1378" s="44">
        <v>1900</v>
      </c>
      <c r="J1378" s="44" t="s">
        <v>360</v>
      </c>
      <c r="K1378" s="45">
        <v>2749.9999999999995</v>
      </c>
    </row>
    <row r="1379" spans="1:11" x14ac:dyDescent="0.35">
      <c r="A1379" s="44">
        <v>523</v>
      </c>
      <c r="C1379" s="44" t="s">
        <v>628</v>
      </c>
      <c r="D1379" s="44" t="s">
        <v>614</v>
      </c>
      <c r="E1379" s="44" t="s">
        <v>615</v>
      </c>
      <c r="F1379" s="44">
        <v>25</v>
      </c>
      <c r="G1379" s="44" t="s">
        <v>616</v>
      </c>
      <c r="H1379" s="44" t="s">
        <v>31</v>
      </c>
      <c r="I1379" s="44">
        <v>1900</v>
      </c>
      <c r="J1379" s="44" t="s">
        <v>360</v>
      </c>
      <c r="K1379" s="45">
        <v>1400</v>
      </c>
    </row>
    <row r="1380" spans="1:11" x14ac:dyDescent="0.35">
      <c r="A1380" s="44">
        <v>523</v>
      </c>
      <c r="C1380" s="44" t="s">
        <v>628</v>
      </c>
      <c r="D1380" s="44" t="s">
        <v>410</v>
      </c>
      <c r="E1380" s="44" t="s">
        <v>411</v>
      </c>
      <c r="F1380" s="44">
        <v>25</v>
      </c>
      <c r="G1380" s="44" t="s">
        <v>412</v>
      </c>
      <c r="H1380" s="44" t="s">
        <v>31</v>
      </c>
      <c r="I1380" s="44">
        <v>1800</v>
      </c>
      <c r="J1380" s="44" t="s">
        <v>413</v>
      </c>
      <c r="K1380" s="45">
        <v>69999.999999999971</v>
      </c>
    </row>
    <row r="1381" spans="1:11" x14ac:dyDescent="0.35">
      <c r="A1381" s="44">
        <v>523</v>
      </c>
      <c r="C1381" s="44" t="s">
        <v>628</v>
      </c>
      <c r="D1381" s="44" t="s">
        <v>414</v>
      </c>
      <c r="E1381" s="44" t="s">
        <v>415</v>
      </c>
      <c r="F1381" s="44">
        <v>51</v>
      </c>
      <c r="G1381" s="44" t="s">
        <v>416</v>
      </c>
      <c r="H1381" s="44" t="s">
        <v>417</v>
      </c>
      <c r="I1381" s="44">
        <v>2300</v>
      </c>
      <c r="J1381" s="44" t="s">
        <v>418</v>
      </c>
      <c r="K1381" s="45">
        <v>198755.25999999998</v>
      </c>
    </row>
    <row r="1382" spans="1:11" x14ac:dyDescent="0.35">
      <c r="A1382" s="44">
        <v>523</v>
      </c>
      <c r="C1382" s="44" t="s">
        <v>628</v>
      </c>
      <c r="D1382" s="44" t="s">
        <v>419</v>
      </c>
      <c r="E1382" s="44" t="s">
        <v>420</v>
      </c>
      <c r="F1382" s="44">
        <v>24</v>
      </c>
      <c r="G1382" s="44" t="s">
        <v>421</v>
      </c>
      <c r="H1382" s="44" t="s">
        <v>417</v>
      </c>
      <c r="I1382" s="44">
        <v>1700</v>
      </c>
      <c r="J1382" s="44" t="s">
        <v>422</v>
      </c>
      <c r="K1382" s="45">
        <v>243131.22</v>
      </c>
    </row>
    <row r="1383" spans="1:11" x14ac:dyDescent="0.35">
      <c r="A1383" s="44">
        <v>523</v>
      </c>
      <c r="C1383" s="44" t="s">
        <v>628</v>
      </c>
      <c r="D1383" s="44" t="s">
        <v>423</v>
      </c>
      <c r="E1383" s="44" t="s">
        <v>424</v>
      </c>
      <c r="F1383" s="44">
        <v>77</v>
      </c>
      <c r="G1383" s="44" t="s">
        <v>425</v>
      </c>
      <c r="H1383" s="44" t="s">
        <v>417</v>
      </c>
      <c r="I1383" s="44">
        <v>2600</v>
      </c>
      <c r="J1383" s="44" t="s">
        <v>426</v>
      </c>
      <c r="K1383" s="45">
        <v>475266.39999999997</v>
      </c>
    </row>
    <row r="1384" spans="1:11" x14ac:dyDescent="0.35">
      <c r="A1384" s="44">
        <v>523</v>
      </c>
      <c r="C1384" s="44" t="s">
        <v>628</v>
      </c>
      <c r="D1384" s="44" t="s">
        <v>526</v>
      </c>
      <c r="E1384" s="44" t="s">
        <v>527</v>
      </c>
      <c r="F1384" s="44">
        <v>77</v>
      </c>
      <c r="G1384" s="44" t="s">
        <v>528</v>
      </c>
      <c r="H1384" s="44" t="s">
        <v>417</v>
      </c>
      <c r="I1384" s="44">
        <v>2600</v>
      </c>
      <c r="J1384" s="44" t="s">
        <v>426</v>
      </c>
      <c r="K1384" s="45">
        <v>41068.5</v>
      </c>
    </row>
    <row r="1385" spans="1:11" x14ac:dyDescent="0.35">
      <c r="A1385" s="44">
        <v>523</v>
      </c>
      <c r="C1385" s="44" t="s">
        <v>628</v>
      </c>
      <c r="D1385" s="44" t="s">
        <v>427</v>
      </c>
      <c r="E1385" s="44" t="s">
        <v>428</v>
      </c>
      <c r="F1385" s="44">
        <v>86</v>
      </c>
      <c r="G1385" s="44" t="s">
        <v>429</v>
      </c>
      <c r="H1385" s="44" t="s">
        <v>417</v>
      </c>
      <c r="I1385" s="44">
        <v>2700</v>
      </c>
      <c r="J1385" s="44" t="s">
        <v>430</v>
      </c>
      <c r="K1385" s="45">
        <v>16624.999999999996</v>
      </c>
    </row>
    <row r="1386" spans="1:11" x14ac:dyDescent="0.35">
      <c r="A1386" s="44">
        <v>523</v>
      </c>
      <c r="C1386" s="44" t="s">
        <v>628</v>
      </c>
      <c r="D1386" s="44" t="s">
        <v>431</v>
      </c>
      <c r="E1386" s="44" t="s">
        <v>432</v>
      </c>
      <c r="F1386" s="44">
        <v>113</v>
      </c>
      <c r="G1386" s="44" t="s">
        <v>433</v>
      </c>
      <c r="H1386" s="44" t="s">
        <v>417</v>
      </c>
      <c r="I1386" s="44">
        <v>3100</v>
      </c>
      <c r="J1386" s="44" t="s">
        <v>434</v>
      </c>
      <c r="K1386" s="45">
        <v>4807</v>
      </c>
    </row>
    <row r="1387" spans="1:11" x14ac:dyDescent="0.35">
      <c r="A1387" s="44">
        <v>523</v>
      </c>
      <c r="C1387" s="44" t="s">
        <v>628</v>
      </c>
      <c r="D1387" s="44" t="s">
        <v>435</v>
      </c>
      <c r="E1387" s="44" t="s">
        <v>436</v>
      </c>
      <c r="F1387" s="44">
        <v>33</v>
      </c>
      <c r="G1387" s="44" t="s">
        <v>437</v>
      </c>
      <c r="H1387" s="44" t="s">
        <v>417</v>
      </c>
      <c r="I1387" s="44">
        <v>2134</v>
      </c>
      <c r="J1387" s="44" t="s">
        <v>438</v>
      </c>
      <c r="K1387" s="45">
        <v>32742.999999999996</v>
      </c>
    </row>
    <row r="1388" spans="1:11" x14ac:dyDescent="0.35">
      <c r="A1388" s="44">
        <v>523</v>
      </c>
      <c r="C1388" s="44" t="s">
        <v>628</v>
      </c>
      <c r="D1388" s="44" t="s">
        <v>529</v>
      </c>
      <c r="E1388" s="44" t="s">
        <v>530</v>
      </c>
      <c r="F1388" s="44">
        <v>42</v>
      </c>
      <c r="G1388" s="44" t="s">
        <v>531</v>
      </c>
      <c r="H1388" s="44" t="s">
        <v>446</v>
      </c>
      <c r="I1388" s="44">
        <v>2200</v>
      </c>
      <c r="J1388" s="44" t="s">
        <v>532</v>
      </c>
      <c r="K1388" s="45">
        <v>500</v>
      </c>
    </row>
    <row r="1389" spans="1:11" x14ac:dyDescent="0.35">
      <c r="A1389" s="44">
        <v>523</v>
      </c>
      <c r="C1389" s="44" t="s">
        <v>628</v>
      </c>
      <c r="D1389" s="44" t="s">
        <v>439</v>
      </c>
      <c r="E1389" s="44" t="s">
        <v>440</v>
      </c>
      <c r="F1389" s="44">
        <v>42</v>
      </c>
      <c r="G1389" s="44" t="s">
        <v>441</v>
      </c>
      <c r="H1389" s="44" t="s">
        <v>261</v>
      </c>
      <c r="I1389" s="44">
        <v>2200</v>
      </c>
      <c r="J1389" s="44" t="s">
        <v>442</v>
      </c>
      <c r="K1389" s="45">
        <v>4500</v>
      </c>
    </row>
    <row r="1390" spans="1:11" x14ac:dyDescent="0.35">
      <c r="A1390" s="44">
        <v>523</v>
      </c>
      <c r="C1390" s="44" t="s">
        <v>628</v>
      </c>
      <c r="D1390" s="44" t="s">
        <v>443</v>
      </c>
      <c r="E1390" s="44" t="s">
        <v>444</v>
      </c>
      <c r="F1390" s="44">
        <v>24</v>
      </c>
      <c r="G1390" s="44" t="s">
        <v>445</v>
      </c>
      <c r="H1390" s="44" t="s">
        <v>446</v>
      </c>
      <c r="I1390" s="44" t="s">
        <v>150</v>
      </c>
      <c r="J1390" s="44" t="s">
        <v>447</v>
      </c>
      <c r="K1390" s="45">
        <v>2999.9999999999995</v>
      </c>
    </row>
    <row r="1391" spans="1:11" x14ac:dyDescent="0.35">
      <c r="A1391" s="44">
        <v>523</v>
      </c>
      <c r="C1391" s="44" t="s">
        <v>628</v>
      </c>
      <c r="D1391" s="44" t="s">
        <v>448</v>
      </c>
      <c r="E1391" s="44" t="s">
        <v>449</v>
      </c>
      <c r="F1391" s="44">
        <v>72</v>
      </c>
      <c r="G1391" s="44" t="s">
        <v>450</v>
      </c>
      <c r="H1391" s="44" t="s">
        <v>389</v>
      </c>
      <c r="I1391" s="44">
        <v>2500</v>
      </c>
      <c r="J1391" s="44" t="s">
        <v>451</v>
      </c>
      <c r="K1391" s="45">
        <v>1043280.59215</v>
      </c>
    </row>
    <row r="1392" spans="1:11" x14ac:dyDescent="0.35">
      <c r="A1392" s="44">
        <v>523</v>
      </c>
      <c r="C1392" s="44" t="s">
        <v>628</v>
      </c>
      <c r="D1392" s="44" t="s">
        <v>452</v>
      </c>
      <c r="E1392" s="44" t="s">
        <v>453</v>
      </c>
      <c r="F1392" s="44">
        <v>27</v>
      </c>
      <c r="G1392" s="44" t="s">
        <v>454</v>
      </c>
      <c r="H1392" s="44" t="s">
        <v>389</v>
      </c>
      <c r="I1392" s="44">
        <v>1600</v>
      </c>
      <c r="J1392" s="44" t="s">
        <v>455</v>
      </c>
      <c r="K1392" s="45">
        <v>87623.124999999985</v>
      </c>
    </row>
    <row r="1393" spans="1:11" x14ac:dyDescent="0.35">
      <c r="A1393" s="44">
        <v>523</v>
      </c>
      <c r="C1393" s="44" t="s">
        <v>628</v>
      </c>
      <c r="D1393" s="44" t="s">
        <v>456</v>
      </c>
      <c r="E1393" s="44" t="s">
        <v>457</v>
      </c>
      <c r="F1393" s="44">
        <v>27</v>
      </c>
      <c r="G1393" s="44" t="s">
        <v>458</v>
      </c>
      <c r="H1393" s="44" t="s">
        <v>389</v>
      </c>
      <c r="I1393" s="44">
        <v>1600</v>
      </c>
      <c r="J1393" s="44" t="s">
        <v>455</v>
      </c>
      <c r="K1393" s="45">
        <v>53929.249460198662</v>
      </c>
    </row>
    <row r="1394" spans="1:11" x14ac:dyDescent="0.35">
      <c r="A1394" s="44">
        <v>523</v>
      </c>
      <c r="C1394" s="44" t="s">
        <v>628</v>
      </c>
      <c r="D1394" s="44" t="s">
        <v>459</v>
      </c>
      <c r="E1394" s="44" t="s">
        <v>460</v>
      </c>
      <c r="F1394" s="44">
        <v>27</v>
      </c>
      <c r="G1394" s="44" t="s">
        <v>461</v>
      </c>
      <c r="H1394" s="44" t="s">
        <v>389</v>
      </c>
      <c r="I1394" s="44">
        <v>1600</v>
      </c>
      <c r="J1394" s="44" t="s">
        <v>455</v>
      </c>
      <c r="K1394" s="45">
        <v>44889.880523967178</v>
      </c>
    </row>
    <row r="1395" spans="1:11" x14ac:dyDescent="0.35">
      <c r="A1395" s="44">
        <v>523</v>
      </c>
      <c r="C1395" s="44" t="s">
        <v>628</v>
      </c>
      <c r="D1395" s="44" t="s">
        <v>462</v>
      </c>
      <c r="E1395" s="44" t="s">
        <v>463</v>
      </c>
      <c r="F1395" s="44">
        <v>27</v>
      </c>
      <c r="G1395" s="44" t="s">
        <v>464</v>
      </c>
      <c r="H1395" s="44" t="s">
        <v>389</v>
      </c>
      <c r="I1395" s="44">
        <v>1600</v>
      </c>
      <c r="J1395" s="44" t="s">
        <v>455</v>
      </c>
      <c r="K1395" s="45">
        <v>14020.3125</v>
      </c>
    </row>
    <row r="1396" spans="1:11" x14ac:dyDescent="0.35">
      <c r="A1396" s="44">
        <v>523</v>
      </c>
      <c r="C1396" s="44" t="s">
        <v>628</v>
      </c>
      <c r="D1396" s="44" t="s">
        <v>465</v>
      </c>
      <c r="E1396" s="44" t="s">
        <v>466</v>
      </c>
      <c r="F1396" s="44">
        <v>27</v>
      </c>
      <c r="G1396" s="44" t="s">
        <v>467</v>
      </c>
      <c r="H1396" s="44" t="s">
        <v>389</v>
      </c>
      <c r="I1396" s="44">
        <v>1600</v>
      </c>
      <c r="J1396" s="44" t="s">
        <v>455</v>
      </c>
      <c r="K1396" s="45">
        <v>26490.571469699149</v>
      </c>
    </row>
    <row r="1397" spans="1:11" x14ac:dyDescent="0.35">
      <c r="A1397" s="44">
        <v>523</v>
      </c>
      <c r="C1397" s="44" t="s">
        <v>628</v>
      </c>
      <c r="D1397" s="44" t="s">
        <v>565</v>
      </c>
      <c r="E1397" s="44" t="s">
        <v>566</v>
      </c>
      <c r="F1397" s="44">
        <v>162</v>
      </c>
      <c r="G1397" s="44" t="s">
        <v>567</v>
      </c>
      <c r="H1397" s="44" t="s">
        <v>389</v>
      </c>
      <c r="I1397" s="44">
        <v>5000</v>
      </c>
      <c r="J1397" s="44" t="s">
        <v>568</v>
      </c>
      <c r="K1397" s="45">
        <v>3125</v>
      </c>
    </row>
    <row r="1398" spans="1:11" x14ac:dyDescent="0.35">
      <c r="A1398" s="44">
        <v>523</v>
      </c>
      <c r="C1398" s="44" t="s">
        <v>628</v>
      </c>
      <c r="D1398" s="44" t="s">
        <v>468</v>
      </c>
      <c r="E1398" s="44" t="s">
        <v>469</v>
      </c>
      <c r="F1398" s="44">
        <v>24</v>
      </c>
      <c r="G1398" s="44" t="s">
        <v>470</v>
      </c>
      <c r="H1398" s="44" t="s">
        <v>471</v>
      </c>
      <c r="I1398" s="44" t="s">
        <v>150</v>
      </c>
      <c r="J1398" s="44" t="s">
        <v>472</v>
      </c>
      <c r="K1398" s="45">
        <v>3133.9999999999986</v>
      </c>
    </row>
    <row r="1399" spans="1:11" x14ac:dyDescent="0.35">
      <c r="A1399" s="44">
        <v>523</v>
      </c>
      <c r="C1399" s="44" t="s">
        <v>628</v>
      </c>
      <c r="D1399" s="44" t="s">
        <v>473</v>
      </c>
      <c r="E1399" s="44" t="s">
        <v>474</v>
      </c>
      <c r="F1399" s="44">
        <v>79</v>
      </c>
      <c r="G1399" s="44" t="s">
        <v>475</v>
      </c>
      <c r="H1399" s="44" t="s">
        <v>476</v>
      </c>
      <c r="I1399" s="44">
        <v>2600</v>
      </c>
      <c r="J1399" s="44" t="s">
        <v>477</v>
      </c>
      <c r="K1399" s="45">
        <v>6500.0000000000009</v>
      </c>
    </row>
    <row r="1400" spans="1:11" x14ac:dyDescent="0.35">
      <c r="A1400" s="44">
        <v>523</v>
      </c>
      <c r="C1400" s="44" t="s">
        <v>628</v>
      </c>
      <c r="D1400" s="44" t="s">
        <v>478</v>
      </c>
      <c r="E1400" s="44" t="s">
        <v>479</v>
      </c>
      <c r="F1400" s="44">
        <v>87</v>
      </c>
      <c r="G1400" s="44" t="s">
        <v>480</v>
      </c>
      <c r="H1400" s="44" t="s">
        <v>481</v>
      </c>
      <c r="I1400" s="44">
        <v>2700</v>
      </c>
      <c r="J1400" s="44" t="s">
        <v>482</v>
      </c>
      <c r="K1400" s="45">
        <v>2000</v>
      </c>
    </row>
    <row r="1401" spans="1:11" x14ac:dyDescent="0.35">
      <c r="A1401" s="44">
        <v>388</v>
      </c>
      <c r="C1401" s="44" t="s">
        <v>548</v>
      </c>
      <c r="D1401" s="44" t="s">
        <v>622</v>
      </c>
      <c r="E1401" s="44" t="s">
        <v>623</v>
      </c>
      <c r="F1401" s="44">
        <v>78</v>
      </c>
      <c r="G1401" s="44" t="s">
        <v>624</v>
      </c>
      <c r="H1401" s="44" t="s">
        <v>31</v>
      </c>
      <c r="I1401" s="44">
        <v>2600</v>
      </c>
      <c r="J1401" s="44" t="s">
        <v>625</v>
      </c>
      <c r="K1401" s="45">
        <v>20070</v>
      </c>
    </row>
    <row r="1402" spans="1:11" x14ac:dyDescent="0.35">
      <c r="A1402" s="44">
        <v>523</v>
      </c>
      <c r="C1402" s="44" t="s">
        <v>628</v>
      </c>
      <c r="D1402" s="44" t="s">
        <v>552</v>
      </c>
      <c r="E1402" s="44" t="s">
        <v>553</v>
      </c>
      <c r="F1402" s="44">
        <v>79</v>
      </c>
      <c r="G1402" s="44" t="s">
        <v>554</v>
      </c>
      <c r="H1402" s="44" t="s">
        <v>476</v>
      </c>
      <c r="I1402" s="44">
        <v>2600</v>
      </c>
      <c r="J1402" s="44" t="s">
        <v>477</v>
      </c>
      <c r="K1402" s="45">
        <v>500.00000000000006</v>
      </c>
    </row>
    <row r="1403" spans="1:11" x14ac:dyDescent="0.35">
      <c r="A1403" s="44">
        <v>523</v>
      </c>
      <c r="C1403" s="44" t="s">
        <v>628</v>
      </c>
      <c r="D1403" s="44" t="s">
        <v>487</v>
      </c>
      <c r="E1403" s="44" t="s">
        <v>488</v>
      </c>
      <c r="F1403" s="44">
        <v>25</v>
      </c>
      <c r="G1403" s="44" t="s">
        <v>464</v>
      </c>
      <c r="H1403" s="44" t="s">
        <v>31</v>
      </c>
      <c r="I1403" s="44">
        <v>1600</v>
      </c>
      <c r="J1403" s="44" t="s">
        <v>489</v>
      </c>
      <c r="K1403" s="45">
        <v>1000</v>
      </c>
    </row>
    <row r="1404" spans="1:11" x14ac:dyDescent="0.35">
      <c r="A1404" s="44">
        <v>523</v>
      </c>
      <c r="C1404" s="44" t="s">
        <v>628</v>
      </c>
      <c r="D1404" s="44" t="s">
        <v>490</v>
      </c>
      <c r="E1404" s="44" t="s">
        <v>491</v>
      </c>
      <c r="F1404" s="44">
        <v>24</v>
      </c>
      <c r="G1404" s="44" t="s">
        <v>458</v>
      </c>
      <c r="H1404" s="44" t="s">
        <v>295</v>
      </c>
      <c r="I1404" s="44">
        <v>1600</v>
      </c>
      <c r="J1404" s="44" t="s">
        <v>492</v>
      </c>
      <c r="K1404" s="45">
        <v>4000.0000000000014</v>
      </c>
    </row>
    <row r="1405" spans="1:11" x14ac:dyDescent="0.35">
      <c r="A1405" s="44">
        <v>523</v>
      </c>
      <c r="C1405" s="44" t="s">
        <v>628</v>
      </c>
      <c r="D1405" s="44" t="s">
        <v>493</v>
      </c>
      <c r="E1405" s="44" t="s">
        <v>494</v>
      </c>
      <c r="F1405" s="44">
        <v>25</v>
      </c>
      <c r="G1405" s="44" t="s">
        <v>495</v>
      </c>
      <c r="H1405" s="44" t="s">
        <v>31</v>
      </c>
      <c r="I1405" s="44">
        <v>1600</v>
      </c>
      <c r="J1405" s="44" t="s">
        <v>489</v>
      </c>
      <c r="K1405" s="45">
        <v>799.99999999999966</v>
      </c>
    </row>
    <row r="1406" spans="1:11" x14ac:dyDescent="0.35">
      <c r="A1406" s="44">
        <v>523</v>
      </c>
      <c r="C1406" s="44" t="s">
        <v>628</v>
      </c>
      <c r="D1406" s="44" t="s">
        <v>496</v>
      </c>
      <c r="E1406" s="44" t="s">
        <v>497</v>
      </c>
      <c r="F1406" s="44">
        <v>69</v>
      </c>
      <c r="G1406" s="44" t="s">
        <v>498</v>
      </c>
      <c r="H1406" s="44" t="s">
        <v>499</v>
      </c>
      <c r="I1406" s="44">
        <v>2500</v>
      </c>
      <c r="J1406" s="44" t="s">
        <v>500</v>
      </c>
      <c r="K1406" s="45">
        <v>1650</v>
      </c>
    </row>
    <row r="1407" spans="1:11" x14ac:dyDescent="0.35">
      <c r="A1407" s="44">
        <v>523</v>
      </c>
      <c r="C1407" s="44" t="s">
        <v>628</v>
      </c>
      <c r="D1407" s="44" t="s">
        <v>501</v>
      </c>
      <c r="E1407" s="44" t="s">
        <v>502</v>
      </c>
      <c r="F1407" s="44">
        <v>54</v>
      </c>
      <c r="G1407" s="44" t="s">
        <v>503</v>
      </c>
      <c r="H1407" s="44" t="s">
        <v>389</v>
      </c>
      <c r="I1407" s="44">
        <v>2300</v>
      </c>
      <c r="J1407" s="44" t="s">
        <v>504</v>
      </c>
      <c r="K1407" s="45">
        <v>1650</v>
      </c>
    </row>
    <row r="1408" spans="1:11" x14ac:dyDescent="0.35">
      <c r="A1408" s="44">
        <v>481</v>
      </c>
      <c r="C1408" s="44" t="s">
        <v>592</v>
      </c>
      <c r="D1408" s="44" t="s">
        <v>622</v>
      </c>
      <c r="E1408" s="44" t="s">
        <v>623</v>
      </c>
      <c r="F1408" s="44">
        <v>78</v>
      </c>
      <c r="G1408" s="44" t="s">
        <v>624</v>
      </c>
      <c r="H1408" s="44" t="s">
        <v>31</v>
      </c>
      <c r="I1408" s="44">
        <v>2600</v>
      </c>
      <c r="J1408" s="44" t="s">
        <v>625</v>
      </c>
      <c r="K1408" s="45">
        <v>25470</v>
      </c>
    </row>
    <row r="1409" spans="1:11" x14ac:dyDescent="0.35">
      <c r="A1409" s="44">
        <v>523</v>
      </c>
      <c r="C1409" s="44" t="s">
        <v>628</v>
      </c>
      <c r="D1409" s="44" t="s">
        <v>505</v>
      </c>
      <c r="E1409" s="44" t="s">
        <v>506</v>
      </c>
      <c r="F1409" s="44">
        <v>88</v>
      </c>
      <c r="G1409" s="44" t="s">
        <v>507</v>
      </c>
      <c r="H1409" s="44" t="s">
        <v>508</v>
      </c>
      <c r="I1409" s="44">
        <v>2700</v>
      </c>
      <c r="J1409" s="44" t="s">
        <v>509</v>
      </c>
      <c r="K1409" s="45">
        <v>1800</v>
      </c>
    </row>
    <row r="1410" spans="1:11" x14ac:dyDescent="0.35">
      <c r="A1410" s="44">
        <v>535</v>
      </c>
      <c r="C1410" s="44" t="s">
        <v>483</v>
      </c>
      <c r="D1410" s="44" t="s">
        <v>147</v>
      </c>
      <c r="E1410" s="44" t="s">
        <v>148</v>
      </c>
      <c r="F1410" s="44">
        <v>6</v>
      </c>
      <c r="G1410" s="44" t="s">
        <v>149</v>
      </c>
      <c r="H1410" s="44">
        <v>1700</v>
      </c>
      <c r="I1410" s="44" t="s">
        <v>150</v>
      </c>
      <c r="J1410" s="44" t="s">
        <v>151</v>
      </c>
      <c r="K1410" s="45">
        <v>34296.047500000001</v>
      </c>
    </row>
    <row r="1411" spans="1:11" x14ac:dyDescent="0.35">
      <c r="A1411" s="44">
        <v>535</v>
      </c>
      <c r="C1411" s="44" t="s">
        <v>483</v>
      </c>
      <c r="D1411" s="44" t="s">
        <v>152</v>
      </c>
      <c r="E1411" s="44" t="s">
        <v>150</v>
      </c>
      <c r="F1411" s="44">
        <v>6</v>
      </c>
      <c r="G1411" s="44" t="s">
        <v>153</v>
      </c>
      <c r="H1411" s="44">
        <v>1700</v>
      </c>
      <c r="I1411" s="44">
        <v>1600</v>
      </c>
      <c r="J1411" s="44" t="s">
        <v>154</v>
      </c>
      <c r="K1411" s="45">
        <v>3833.8677000000007</v>
      </c>
    </row>
    <row r="1412" spans="1:11" x14ac:dyDescent="0.35">
      <c r="A1412" s="44">
        <v>535</v>
      </c>
      <c r="C1412" s="44" t="s">
        <v>483</v>
      </c>
      <c r="D1412" s="44" t="s">
        <v>155</v>
      </c>
      <c r="E1412" s="44" t="s">
        <v>156</v>
      </c>
      <c r="F1412" s="44">
        <v>6</v>
      </c>
      <c r="G1412" s="44" t="s">
        <v>157</v>
      </c>
      <c r="H1412" s="44">
        <v>1700</v>
      </c>
      <c r="I1412" s="44">
        <v>1900</v>
      </c>
      <c r="J1412" s="44" t="s">
        <v>158</v>
      </c>
      <c r="K1412" s="45">
        <v>5000</v>
      </c>
    </row>
    <row r="1413" spans="1:11" x14ac:dyDescent="0.35">
      <c r="A1413" s="44">
        <v>535</v>
      </c>
      <c r="C1413" s="44" t="s">
        <v>483</v>
      </c>
      <c r="D1413" s="44" t="s">
        <v>159</v>
      </c>
      <c r="E1413" s="44" t="s">
        <v>160</v>
      </c>
      <c r="F1413" s="44">
        <v>14</v>
      </c>
      <c r="G1413" s="44" t="s">
        <v>161</v>
      </c>
      <c r="H1413" s="44">
        <v>5710</v>
      </c>
      <c r="I1413" s="44" t="s">
        <v>150</v>
      </c>
      <c r="J1413" s="44" t="s">
        <v>162</v>
      </c>
      <c r="K1413" s="45">
        <v>2984617.9999999995</v>
      </c>
    </row>
    <row r="1414" spans="1:11" x14ac:dyDescent="0.35">
      <c r="A1414" s="44">
        <v>535</v>
      </c>
      <c r="C1414" s="44" t="s">
        <v>483</v>
      </c>
      <c r="D1414" s="44" t="s">
        <v>167</v>
      </c>
      <c r="E1414" s="44" t="s">
        <v>168</v>
      </c>
      <c r="F1414" s="44">
        <v>8</v>
      </c>
      <c r="G1414" s="44" t="s">
        <v>169</v>
      </c>
      <c r="H1414" s="44">
        <v>3954</v>
      </c>
      <c r="I1414" s="44" t="s">
        <v>150</v>
      </c>
      <c r="J1414" s="44" t="s">
        <v>170</v>
      </c>
      <c r="K1414" s="45">
        <v>89024.260000000009</v>
      </c>
    </row>
    <row r="1415" spans="1:11" x14ac:dyDescent="0.35">
      <c r="A1415" s="44">
        <v>535</v>
      </c>
      <c r="C1415" s="44" t="s">
        <v>483</v>
      </c>
      <c r="D1415" s="44" t="s">
        <v>171</v>
      </c>
      <c r="E1415" s="44" t="s">
        <v>172</v>
      </c>
      <c r="F1415" s="44">
        <v>9</v>
      </c>
      <c r="G1415" s="44" t="s">
        <v>173</v>
      </c>
      <c r="H1415" s="44">
        <v>4954</v>
      </c>
      <c r="I1415" s="44" t="s">
        <v>150</v>
      </c>
      <c r="J1415" s="44" t="s">
        <v>166</v>
      </c>
      <c r="K1415" s="45">
        <v>98536</v>
      </c>
    </row>
    <row r="1416" spans="1:11" x14ac:dyDescent="0.35">
      <c r="A1416" s="44">
        <v>535</v>
      </c>
      <c r="C1416" s="44" t="s">
        <v>483</v>
      </c>
      <c r="D1416" s="44" t="s">
        <v>511</v>
      </c>
      <c r="E1416" s="44" t="s">
        <v>512</v>
      </c>
      <c r="F1416" s="44">
        <v>6</v>
      </c>
      <c r="G1416" s="44" t="s">
        <v>513</v>
      </c>
      <c r="H1416" s="44">
        <v>1900</v>
      </c>
      <c r="I1416" s="44">
        <v>1700</v>
      </c>
      <c r="J1416" s="44" t="s">
        <v>192</v>
      </c>
      <c r="K1416" s="45">
        <v>32820</v>
      </c>
    </row>
    <row r="1417" spans="1:11" x14ac:dyDescent="0.35">
      <c r="A1417" s="44">
        <v>535</v>
      </c>
      <c r="C1417" s="44" t="s">
        <v>483</v>
      </c>
      <c r="D1417" s="44" t="s">
        <v>629</v>
      </c>
      <c r="E1417" s="44" t="s">
        <v>630</v>
      </c>
      <c r="F1417" s="44">
        <v>9</v>
      </c>
      <c r="G1417" s="44" t="s">
        <v>631</v>
      </c>
      <c r="H1417" s="44">
        <v>4954</v>
      </c>
      <c r="I1417" s="44" t="s">
        <v>150</v>
      </c>
      <c r="J1417" s="44" t="s">
        <v>166</v>
      </c>
      <c r="K1417" s="45">
        <v>400000</v>
      </c>
    </row>
    <row r="1418" spans="1:11" x14ac:dyDescent="0.35">
      <c r="A1418" s="44">
        <v>535</v>
      </c>
      <c r="C1418" s="44" t="s">
        <v>483</v>
      </c>
      <c r="D1418" s="44" t="s">
        <v>193</v>
      </c>
      <c r="E1418" s="44" t="s">
        <v>194</v>
      </c>
      <c r="F1418" s="44">
        <v>8</v>
      </c>
      <c r="G1418" s="44" t="s">
        <v>195</v>
      </c>
      <c r="H1418" s="44">
        <v>3954</v>
      </c>
      <c r="I1418" s="44" t="s">
        <v>160</v>
      </c>
      <c r="J1418" s="44" t="s">
        <v>196</v>
      </c>
      <c r="K1418" s="45">
        <v>1424.7445679999996</v>
      </c>
    </row>
    <row r="1419" spans="1:11" x14ac:dyDescent="0.35">
      <c r="A1419" s="44">
        <v>535</v>
      </c>
      <c r="C1419" s="44" t="s">
        <v>483</v>
      </c>
      <c r="D1419" s="44" t="s">
        <v>197</v>
      </c>
      <c r="E1419" s="44" t="s">
        <v>198</v>
      </c>
      <c r="F1419" s="44">
        <v>9</v>
      </c>
      <c r="G1419" s="44" t="s">
        <v>199</v>
      </c>
      <c r="H1419" s="44">
        <v>4954</v>
      </c>
      <c r="I1419" s="44">
        <v>1600</v>
      </c>
      <c r="J1419" s="44" t="s">
        <v>200</v>
      </c>
      <c r="K1419" s="45">
        <v>12739.466624585766</v>
      </c>
    </row>
    <row r="1420" spans="1:11" x14ac:dyDescent="0.35">
      <c r="A1420" s="44">
        <v>535</v>
      </c>
      <c r="C1420" s="44" t="s">
        <v>483</v>
      </c>
      <c r="D1420" s="44" t="s">
        <v>514</v>
      </c>
      <c r="E1420" s="44" t="s">
        <v>515</v>
      </c>
      <c r="F1420" s="44">
        <v>6</v>
      </c>
      <c r="G1420" s="44" t="s">
        <v>516</v>
      </c>
      <c r="H1420" s="44">
        <v>1900</v>
      </c>
      <c r="I1420" s="44" t="s">
        <v>150</v>
      </c>
      <c r="J1420" s="44" t="s">
        <v>517</v>
      </c>
      <c r="K1420" s="45">
        <v>64040.284360189573</v>
      </c>
    </row>
    <row r="1421" spans="1:11" x14ac:dyDescent="0.35">
      <c r="A1421" s="44">
        <v>535</v>
      </c>
      <c r="C1421" s="44" t="s">
        <v>483</v>
      </c>
      <c r="D1421" s="44" t="s">
        <v>201</v>
      </c>
      <c r="E1421" s="44" t="s">
        <v>202</v>
      </c>
      <c r="F1421" s="44">
        <v>6</v>
      </c>
      <c r="G1421" s="44" t="s">
        <v>203</v>
      </c>
      <c r="H1421" s="44">
        <v>1900</v>
      </c>
      <c r="I1421" s="44">
        <v>1600</v>
      </c>
      <c r="J1421" s="44" t="s">
        <v>204</v>
      </c>
      <c r="K1421" s="45">
        <v>14950</v>
      </c>
    </row>
    <row r="1422" spans="1:11" x14ac:dyDescent="0.35">
      <c r="A1422" s="44">
        <v>535</v>
      </c>
      <c r="C1422" s="44" t="s">
        <v>483</v>
      </c>
      <c r="D1422" s="44" t="s">
        <v>205</v>
      </c>
      <c r="E1422" s="44" t="s">
        <v>206</v>
      </c>
      <c r="F1422" s="44">
        <v>6</v>
      </c>
      <c r="G1422" s="44" t="s">
        <v>207</v>
      </c>
      <c r="H1422" s="44">
        <v>1954</v>
      </c>
      <c r="I1422" s="44" t="s">
        <v>137</v>
      </c>
      <c r="J1422" s="44" t="s">
        <v>208</v>
      </c>
      <c r="K1422" s="45">
        <v>5775</v>
      </c>
    </row>
    <row r="1423" spans="1:11" x14ac:dyDescent="0.35">
      <c r="A1423" s="44">
        <v>535</v>
      </c>
      <c r="C1423" s="44" t="s">
        <v>483</v>
      </c>
      <c r="D1423" s="44" t="s">
        <v>593</v>
      </c>
      <c r="E1423" s="44" t="s">
        <v>594</v>
      </c>
      <c r="F1423" s="44">
        <v>6</v>
      </c>
      <c r="G1423" s="44" t="s">
        <v>595</v>
      </c>
      <c r="H1423" s="44">
        <v>1954</v>
      </c>
      <c r="I1423" s="44" t="s">
        <v>223</v>
      </c>
      <c r="J1423" s="44" t="s">
        <v>224</v>
      </c>
      <c r="K1423" s="45">
        <v>58077.759999999987</v>
      </c>
    </row>
    <row r="1424" spans="1:11" x14ac:dyDescent="0.35">
      <c r="A1424" s="44">
        <v>535</v>
      </c>
      <c r="C1424" s="44" t="s">
        <v>483</v>
      </c>
      <c r="D1424" s="44" t="s">
        <v>209</v>
      </c>
      <c r="E1424" s="44" t="s">
        <v>27</v>
      </c>
      <c r="F1424" s="44">
        <v>6</v>
      </c>
      <c r="G1424" s="44" t="s">
        <v>210</v>
      </c>
      <c r="H1424" s="44">
        <v>1954</v>
      </c>
      <c r="I1424" s="44" t="s">
        <v>211</v>
      </c>
      <c r="J1424" s="44" t="s">
        <v>212</v>
      </c>
      <c r="K1424" s="45">
        <v>50429.34</v>
      </c>
    </row>
    <row r="1425" spans="1:11" x14ac:dyDescent="0.35">
      <c r="A1425" s="44">
        <v>535</v>
      </c>
      <c r="C1425" s="44" t="s">
        <v>483</v>
      </c>
      <c r="D1425" s="44" t="s">
        <v>213</v>
      </c>
      <c r="E1425" s="44" t="s">
        <v>214</v>
      </c>
      <c r="F1425" s="44">
        <v>6</v>
      </c>
      <c r="G1425" s="44" t="s">
        <v>215</v>
      </c>
      <c r="H1425" s="44">
        <v>1954</v>
      </c>
      <c r="I1425" s="44" t="s">
        <v>150</v>
      </c>
      <c r="J1425" s="44" t="s">
        <v>216</v>
      </c>
      <c r="K1425" s="45">
        <v>108653.60999999999</v>
      </c>
    </row>
    <row r="1426" spans="1:11" x14ac:dyDescent="0.35">
      <c r="A1426" s="44">
        <v>535</v>
      </c>
      <c r="C1426" s="44" t="s">
        <v>483</v>
      </c>
      <c r="D1426" s="44" t="s">
        <v>217</v>
      </c>
      <c r="E1426" s="44" t="s">
        <v>218</v>
      </c>
      <c r="F1426" s="44">
        <v>6</v>
      </c>
      <c r="G1426" s="44" t="s">
        <v>219</v>
      </c>
      <c r="H1426" s="44">
        <v>1954</v>
      </c>
      <c r="I1426" s="44" t="s">
        <v>150</v>
      </c>
      <c r="J1426" s="44" t="s">
        <v>216</v>
      </c>
      <c r="K1426" s="45">
        <v>83387.5</v>
      </c>
    </row>
    <row r="1427" spans="1:11" x14ac:dyDescent="0.35">
      <c r="A1427" s="44">
        <v>535</v>
      </c>
      <c r="C1427" s="44" t="s">
        <v>483</v>
      </c>
      <c r="D1427" s="44" t="s">
        <v>220</v>
      </c>
      <c r="E1427" s="44" t="s">
        <v>221</v>
      </c>
      <c r="F1427" s="44">
        <v>6</v>
      </c>
      <c r="G1427" s="44" t="s">
        <v>222</v>
      </c>
      <c r="H1427" s="44">
        <v>1954</v>
      </c>
      <c r="I1427" s="44" t="s">
        <v>223</v>
      </c>
      <c r="J1427" s="44" t="s">
        <v>224</v>
      </c>
      <c r="K1427" s="45">
        <v>19405.100000000002</v>
      </c>
    </row>
    <row r="1428" spans="1:11" x14ac:dyDescent="0.35">
      <c r="A1428" s="44">
        <v>535</v>
      </c>
      <c r="C1428" s="44" t="s">
        <v>483</v>
      </c>
      <c r="D1428" s="44" t="s">
        <v>225</v>
      </c>
      <c r="E1428" s="44" t="s">
        <v>226</v>
      </c>
      <c r="F1428" s="44">
        <v>6</v>
      </c>
      <c r="G1428" s="44" t="s">
        <v>227</v>
      </c>
      <c r="H1428" s="44">
        <v>1954</v>
      </c>
      <c r="I1428" s="44" t="s">
        <v>150</v>
      </c>
      <c r="J1428" s="44" t="s">
        <v>216</v>
      </c>
      <c r="K1428" s="45">
        <v>35850.099999999991</v>
      </c>
    </row>
    <row r="1429" spans="1:11" x14ac:dyDescent="0.35">
      <c r="A1429" s="44">
        <v>535</v>
      </c>
      <c r="C1429" s="44" t="s">
        <v>483</v>
      </c>
      <c r="D1429" s="44" t="s">
        <v>596</v>
      </c>
      <c r="E1429" s="44" t="s">
        <v>597</v>
      </c>
      <c r="F1429" s="44">
        <v>6</v>
      </c>
      <c r="G1429" s="44" t="s">
        <v>598</v>
      </c>
      <c r="H1429" s="44">
        <v>1954</v>
      </c>
      <c r="I1429" s="44" t="s">
        <v>211</v>
      </c>
      <c r="J1429" s="44" t="s">
        <v>212</v>
      </c>
      <c r="K1429" s="45">
        <v>69326.139999999985</v>
      </c>
    </row>
    <row r="1430" spans="1:11" x14ac:dyDescent="0.35">
      <c r="A1430" s="44">
        <v>535</v>
      </c>
      <c r="C1430" s="44" t="s">
        <v>483</v>
      </c>
      <c r="D1430" s="44" t="s">
        <v>228</v>
      </c>
      <c r="E1430" s="44" t="s">
        <v>229</v>
      </c>
      <c r="F1430" s="44">
        <v>6</v>
      </c>
      <c r="G1430" s="44" t="s">
        <v>230</v>
      </c>
      <c r="H1430" s="44">
        <v>1954</v>
      </c>
      <c r="I1430" s="44" t="s">
        <v>223</v>
      </c>
      <c r="J1430" s="44" t="s">
        <v>224</v>
      </c>
      <c r="K1430" s="45">
        <v>18288.069999999996</v>
      </c>
    </row>
    <row r="1431" spans="1:11" x14ac:dyDescent="0.35">
      <c r="A1431" s="44">
        <v>535</v>
      </c>
      <c r="C1431" s="44" t="s">
        <v>483</v>
      </c>
      <c r="D1431" s="44" t="s">
        <v>231</v>
      </c>
      <c r="E1431" s="44" t="s">
        <v>232</v>
      </c>
      <c r="F1431" s="44">
        <v>6</v>
      </c>
      <c r="G1431" s="44" t="s">
        <v>233</v>
      </c>
      <c r="H1431" s="44">
        <v>1954</v>
      </c>
      <c r="I1431" s="44" t="s">
        <v>150</v>
      </c>
      <c r="J1431" s="44" t="s">
        <v>216</v>
      </c>
      <c r="K1431" s="45">
        <v>120675.57</v>
      </c>
    </row>
    <row r="1432" spans="1:11" x14ac:dyDescent="0.35">
      <c r="A1432" s="44">
        <v>535</v>
      </c>
      <c r="C1432" s="44" t="s">
        <v>483</v>
      </c>
      <c r="D1432" s="44" t="s">
        <v>234</v>
      </c>
      <c r="E1432" s="44" t="s">
        <v>235</v>
      </c>
      <c r="F1432" s="44">
        <v>6</v>
      </c>
      <c r="G1432" s="44" t="s">
        <v>236</v>
      </c>
      <c r="H1432" s="44">
        <v>1954</v>
      </c>
      <c r="I1432" s="44" t="s">
        <v>150</v>
      </c>
      <c r="J1432" s="44" t="s">
        <v>216</v>
      </c>
      <c r="K1432" s="45">
        <v>75442.740000000034</v>
      </c>
    </row>
    <row r="1433" spans="1:11" x14ac:dyDescent="0.35">
      <c r="A1433" s="44">
        <v>535</v>
      </c>
      <c r="C1433" s="44" t="s">
        <v>483</v>
      </c>
      <c r="D1433" s="44" t="s">
        <v>237</v>
      </c>
      <c r="E1433" s="44" t="s">
        <v>238</v>
      </c>
      <c r="F1433" s="44">
        <v>6</v>
      </c>
      <c r="G1433" s="44" t="s">
        <v>239</v>
      </c>
      <c r="H1433" s="44">
        <v>1954</v>
      </c>
      <c r="I1433" s="44" t="s">
        <v>150</v>
      </c>
      <c r="J1433" s="44" t="s">
        <v>216</v>
      </c>
      <c r="K1433" s="45">
        <v>71039.73000000001</v>
      </c>
    </row>
    <row r="1434" spans="1:11" x14ac:dyDescent="0.35">
      <c r="A1434" s="44">
        <v>535</v>
      </c>
      <c r="C1434" s="44" t="s">
        <v>483</v>
      </c>
      <c r="D1434" s="44" t="s">
        <v>240</v>
      </c>
      <c r="E1434" s="44" t="s">
        <v>241</v>
      </c>
      <c r="F1434" s="44">
        <v>6</v>
      </c>
      <c r="G1434" s="44" t="s">
        <v>242</v>
      </c>
      <c r="H1434" s="44">
        <v>1954</v>
      </c>
      <c r="I1434" s="44" t="s">
        <v>150</v>
      </c>
      <c r="J1434" s="44" t="s">
        <v>216</v>
      </c>
      <c r="K1434" s="45">
        <v>113790.42999999998</v>
      </c>
    </row>
    <row r="1435" spans="1:11" x14ac:dyDescent="0.35">
      <c r="A1435" s="44">
        <v>535</v>
      </c>
      <c r="C1435" s="44" t="s">
        <v>483</v>
      </c>
      <c r="D1435" s="44" t="s">
        <v>589</v>
      </c>
      <c r="E1435" s="44" t="s">
        <v>446</v>
      </c>
      <c r="F1435" s="44">
        <v>6</v>
      </c>
      <c r="G1435" s="44" t="s">
        <v>590</v>
      </c>
      <c r="H1435" s="44">
        <v>1970</v>
      </c>
      <c r="I1435" s="44" t="s">
        <v>246</v>
      </c>
      <c r="J1435" s="44" t="s">
        <v>247</v>
      </c>
      <c r="K1435" s="45">
        <v>1415887.3734870518</v>
      </c>
    </row>
    <row r="1436" spans="1:11" x14ac:dyDescent="0.35">
      <c r="A1436" s="44">
        <v>535</v>
      </c>
      <c r="C1436" s="44" t="s">
        <v>483</v>
      </c>
      <c r="D1436" s="44" t="s">
        <v>243</v>
      </c>
      <c r="E1436" s="44" t="s">
        <v>244</v>
      </c>
      <c r="F1436" s="44">
        <v>6</v>
      </c>
      <c r="G1436" s="44" t="s">
        <v>245</v>
      </c>
      <c r="H1436" s="44">
        <v>1970</v>
      </c>
      <c r="I1436" s="44" t="s">
        <v>246</v>
      </c>
      <c r="J1436" s="44" t="s">
        <v>247</v>
      </c>
      <c r="K1436" s="45">
        <v>45730</v>
      </c>
    </row>
    <row r="1437" spans="1:11" x14ac:dyDescent="0.35">
      <c r="A1437" s="44">
        <v>462</v>
      </c>
      <c r="C1437" s="44" t="s">
        <v>620</v>
      </c>
      <c r="D1437" s="44" t="s">
        <v>622</v>
      </c>
      <c r="E1437" s="44" t="s">
        <v>623</v>
      </c>
      <c r="F1437" s="44">
        <v>78</v>
      </c>
      <c r="G1437" s="44" t="s">
        <v>624</v>
      </c>
      <c r="H1437" s="44" t="s">
        <v>31</v>
      </c>
      <c r="I1437" s="44">
        <v>2600</v>
      </c>
      <c r="J1437" s="44" t="s">
        <v>625</v>
      </c>
      <c r="K1437" s="45">
        <v>25020</v>
      </c>
    </row>
    <row r="1438" spans="1:11" x14ac:dyDescent="0.35">
      <c r="A1438" s="44">
        <v>535</v>
      </c>
      <c r="C1438" s="44" t="s">
        <v>483</v>
      </c>
      <c r="D1438" s="44" t="s">
        <v>248</v>
      </c>
      <c r="E1438" s="44" t="s">
        <v>249</v>
      </c>
      <c r="F1438" s="44">
        <v>22</v>
      </c>
      <c r="G1438" s="44" t="s">
        <v>250</v>
      </c>
      <c r="H1438" s="44" t="s">
        <v>178</v>
      </c>
      <c r="I1438" s="44">
        <v>1300</v>
      </c>
      <c r="J1438" s="44" t="s">
        <v>251</v>
      </c>
      <c r="K1438" s="45">
        <v>1438859.9999999998</v>
      </c>
    </row>
    <row r="1439" spans="1:11" x14ac:dyDescent="0.35">
      <c r="A1439" s="44">
        <v>535</v>
      </c>
      <c r="C1439" s="44" t="s">
        <v>483</v>
      </c>
      <c r="D1439" s="44" t="s">
        <v>252</v>
      </c>
      <c r="E1439" s="44" t="s">
        <v>253</v>
      </c>
      <c r="F1439" s="44">
        <v>58</v>
      </c>
      <c r="G1439" s="44" t="s">
        <v>254</v>
      </c>
      <c r="H1439" s="44" t="s">
        <v>178</v>
      </c>
      <c r="I1439" s="44">
        <v>2400</v>
      </c>
      <c r="J1439" s="44" t="s">
        <v>255</v>
      </c>
      <c r="K1439" s="45">
        <v>652307.99999999988</v>
      </c>
    </row>
    <row r="1440" spans="1:11" x14ac:dyDescent="0.35">
      <c r="A1440" s="44">
        <v>535</v>
      </c>
      <c r="C1440" s="44" t="s">
        <v>483</v>
      </c>
      <c r="D1440" s="44" t="s">
        <v>632</v>
      </c>
      <c r="E1440" s="44" t="s">
        <v>633</v>
      </c>
      <c r="F1440" s="44">
        <v>22</v>
      </c>
      <c r="G1440" s="44" t="s">
        <v>634</v>
      </c>
      <c r="H1440" s="44" t="s">
        <v>178</v>
      </c>
      <c r="I1440" s="44">
        <v>1300</v>
      </c>
      <c r="J1440" s="44" t="s">
        <v>251</v>
      </c>
      <c r="K1440" s="45">
        <v>1000</v>
      </c>
    </row>
    <row r="1441" spans="1:11" x14ac:dyDescent="0.35">
      <c r="A1441" s="44">
        <v>535</v>
      </c>
      <c r="C1441" s="44" t="s">
        <v>483</v>
      </c>
      <c r="D1441" s="44" t="s">
        <v>260</v>
      </c>
      <c r="E1441" s="44" t="s">
        <v>261</v>
      </c>
      <c r="F1441" s="44">
        <v>22</v>
      </c>
      <c r="G1441" s="44" t="s">
        <v>262</v>
      </c>
      <c r="H1441" s="44" t="s">
        <v>190</v>
      </c>
      <c r="I1441" s="44" t="s">
        <v>150</v>
      </c>
      <c r="J1441" s="44" t="s">
        <v>259</v>
      </c>
      <c r="K1441" s="45">
        <v>3750</v>
      </c>
    </row>
    <row r="1442" spans="1:11" x14ac:dyDescent="0.35">
      <c r="A1442" s="44">
        <v>535</v>
      </c>
      <c r="C1442" s="44" t="s">
        <v>483</v>
      </c>
      <c r="D1442" s="44" t="s">
        <v>263</v>
      </c>
      <c r="E1442" s="44" t="s">
        <v>264</v>
      </c>
      <c r="F1442" s="44">
        <v>22</v>
      </c>
      <c r="G1442" s="44" t="s">
        <v>265</v>
      </c>
      <c r="H1442" s="44" t="s">
        <v>190</v>
      </c>
      <c r="I1442" s="44" t="s">
        <v>150</v>
      </c>
      <c r="J1442" s="44" t="s">
        <v>259</v>
      </c>
      <c r="K1442" s="45">
        <v>7000</v>
      </c>
    </row>
    <row r="1443" spans="1:11" x14ac:dyDescent="0.35">
      <c r="A1443" s="44">
        <v>535</v>
      </c>
      <c r="C1443" s="44" t="s">
        <v>483</v>
      </c>
      <c r="D1443" s="44" t="s">
        <v>266</v>
      </c>
      <c r="E1443" s="44" t="s">
        <v>267</v>
      </c>
      <c r="F1443" s="44">
        <v>22</v>
      </c>
      <c r="G1443" s="44" t="s">
        <v>268</v>
      </c>
      <c r="H1443" s="44" t="s">
        <v>190</v>
      </c>
      <c r="I1443" s="44" t="s">
        <v>150</v>
      </c>
      <c r="J1443" s="44" t="s">
        <v>259</v>
      </c>
      <c r="K1443" s="45">
        <v>49999.999999999993</v>
      </c>
    </row>
    <row r="1444" spans="1:11" x14ac:dyDescent="0.35">
      <c r="A1444" s="44">
        <v>535</v>
      </c>
      <c r="C1444" s="44" t="s">
        <v>483</v>
      </c>
      <c r="D1444" s="44" t="s">
        <v>269</v>
      </c>
      <c r="E1444" s="44" t="s">
        <v>270</v>
      </c>
      <c r="F1444" s="44">
        <v>22</v>
      </c>
      <c r="G1444" s="44" t="s">
        <v>271</v>
      </c>
      <c r="H1444" s="44" t="s">
        <v>190</v>
      </c>
      <c r="I1444" s="44">
        <v>1800</v>
      </c>
      <c r="J1444" s="44" t="s">
        <v>272</v>
      </c>
      <c r="K1444" s="45">
        <v>8000.0000000000009</v>
      </c>
    </row>
    <row r="1445" spans="1:11" x14ac:dyDescent="0.35">
      <c r="A1445" s="44">
        <v>535</v>
      </c>
      <c r="C1445" s="44" t="s">
        <v>483</v>
      </c>
      <c r="D1445" s="44" t="s">
        <v>276</v>
      </c>
      <c r="E1445" s="44" t="s">
        <v>277</v>
      </c>
      <c r="F1445" s="44">
        <v>22</v>
      </c>
      <c r="G1445" s="44" t="s">
        <v>278</v>
      </c>
      <c r="H1445" s="44" t="s">
        <v>190</v>
      </c>
      <c r="I1445" s="44" t="s">
        <v>172</v>
      </c>
      <c r="J1445" s="44" t="s">
        <v>279</v>
      </c>
      <c r="K1445" s="45">
        <v>1250</v>
      </c>
    </row>
    <row r="1446" spans="1:11" x14ac:dyDescent="0.35">
      <c r="A1446" s="44">
        <v>535</v>
      </c>
      <c r="C1446" s="44" t="s">
        <v>483</v>
      </c>
      <c r="D1446" s="44" t="s">
        <v>280</v>
      </c>
      <c r="E1446" s="44" t="s">
        <v>281</v>
      </c>
      <c r="F1446" s="44">
        <v>22</v>
      </c>
      <c r="G1446" s="44" t="s">
        <v>282</v>
      </c>
      <c r="H1446" s="44" t="s">
        <v>190</v>
      </c>
      <c r="I1446" s="44" t="s">
        <v>150</v>
      </c>
      <c r="J1446" s="44" t="s">
        <v>259</v>
      </c>
      <c r="K1446" s="45">
        <v>4000.0000000000014</v>
      </c>
    </row>
    <row r="1447" spans="1:11" x14ac:dyDescent="0.35">
      <c r="A1447" s="44">
        <v>535</v>
      </c>
      <c r="C1447" s="44" t="s">
        <v>483</v>
      </c>
      <c r="D1447" s="44" t="s">
        <v>289</v>
      </c>
      <c r="E1447" s="44" t="s">
        <v>290</v>
      </c>
      <c r="F1447" s="44">
        <v>23</v>
      </c>
      <c r="G1447" s="44" t="s">
        <v>291</v>
      </c>
      <c r="H1447" s="44" t="s">
        <v>292</v>
      </c>
      <c r="I1447" s="44">
        <v>1300</v>
      </c>
      <c r="J1447" s="44" t="s">
        <v>293</v>
      </c>
      <c r="K1447" s="45">
        <v>131202.416</v>
      </c>
    </row>
    <row r="1448" spans="1:11" x14ac:dyDescent="0.35">
      <c r="A1448" s="44">
        <v>535</v>
      </c>
      <c r="C1448" s="44" t="s">
        <v>483</v>
      </c>
      <c r="D1448" s="44" t="s">
        <v>294</v>
      </c>
      <c r="E1448" s="44" t="s">
        <v>295</v>
      </c>
      <c r="F1448" s="44">
        <v>23</v>
      </c>
      <c r="G1448" s="44" t="s">
        <v>296</v>
      </c>
      <c r="H1448" s="44" t="s">
        <v>297</v>
      </c>
      <c r="I1448" s="44">
        <v>1300</v>
      </c>
      <c r="J1448" s="44" t="s">
        <v>298</v>
      </c>
      <c r="K1448" s="45">
        <v>30669.935999999998</v>
      </c>
    </row>
    <row r="1449" spans="1:11" x14ac:dyDescent="0.35">
      <c r="A1449" s="44">
        <v>535</v>
      </c>
      <c r="C1449" s="44" t="s">
        <v>483</v>
      </c>
      <c r="D1449" s="44" t="s">
        <v>299</v>
      </c>
      <c r="E1449" s="44" t="s">
        <v>300</v>
      </c>
      <c r="F1449" s="44">
        <v>23</v>
      </c>
      <c r="G1449" s="44" t="s">
        <v>301</v>
      </c>
      <c r="H1449" s="44" t="s">
        <v>302</v>
      </c>
      <c r="I1449" s="44">
        <v>1300</v>
      </c>
      <c r="J1449" s="44" t="s">
        <v>303</v>
      </c>
      <c r="K1449" s="45">
        <v>6169.3192500000032</v>
      </c>
    </row>
    <row r="1450" spans="1:11" x14ac:dyDescent="0.35">
      <c r="A1450" s="44">
        <v>535</v>
      </c>
      <c r="C1450" s="44" t="s">
        <v>483</v>
      </c>
      <c r="D1450" s="44" t="s">
        <v>309</v>
      </c>
      <c r="E1450" s="44" t="s">
        <v>310</v>
      </c>
      <c r="F1450" s="44">
        <v>23</v>
      </c>
      <c r="G1450" s="44" t="s">
        <v>311</v>
      </c>
      <c r="H1450" s="44" t="s">
        <v>312</v>
      </c>
      <c r="I1450" s="44">
        <v>1300</v>
      </c>
      <c r="J1450" s="44" t="s">
        <v>313</v>
      </c>
      <c r="K1450" s="45">
        <v>7455.9671999999973</v>
      </c>
    </row>
    <row r="1451" spans="1:11" x14ac:dyDescent="0.35">
      <c r="A1451" s="44">
        <v>535</v>
      </c>
      <c r="C1451" s="44" t="s">
        <v>483</v>
      </c>
      <c r="D1451" s="44" t="s">
        <v>314</v>
      </c>
      <c r="E1451" s="44" t="s">
        <v>315</v>
      </c>
      <c r="F1451" s="44">
        <v>23</v>
      </c>
      <c r="G1451" s="44" t="s">
        <v>316</v>
      </c>
      <c r="H1451" s="44" t="s">
        <v>27</v>
      </c>
      <c r="I1451" s="44">
        <v>1300</v>
      </c>
      <c r="J1451" s="44" t="s">
        <v>317</v>
      </c>
      <c r="K1451" s="45">
        <v>102957.14999999998</v>
      </c>
    </row>
    <row r="1452" spans="1:11" x14ac:dyDescent="0.35">
      <c r="A1452" s="44">
        <v>535</v>
      </c>
      <c r="C1452" s="44" t="s">
        <v>483</v>
      </c>
      <c r="D1452" s="44" t="s">
        <v>318</v>
      </c>
      <c r="E1452" s="44" t="s">
        <v>319</v>
      </c>
      <c r="F1452" s="44">
        <v>23</v>
      </c>
      <c r="G1452" s="44" t="s">
        <v>320</v>
      </c>
      <c r="H1452" s="44" t="s">
        <v>321</v>
      </c>
      <c r="I1452" s="44">
        <v>1300</v>
      </c>
      <c r="J1452" s="44" t="s">
        <v>322</v>
      </c>
      <c r="K1452" s="45">
        <v>250305.2512100001</v>
      </c>
    </row>
    <row r="1453" spans="1:11" x14ac:dyDescent="0.35">
      <c r="A1453" s="44">
        <v>535</v>
      </c>
      <c r="C1453" s="44" t="s">
        <v>483</v>
      </c>
      <c r="D1453" s="44" t="s">
        <v>323</v>
      </c>
      <c r="E1453" s="44" t="s">
        <v>324</v>
      </c>
      <c r="F1453" s="44">
        <v>23</v>
      </c>
      <c r="G1453" s="44" t="s">
        <v>325</v>
      </c>
      <c r="H1453" s="44" t="s">
        <v>326</v>
      </c>
      <c r="I1453" s="44">
        <v>1300</v>
      </c>
      <c r="J1453" s="44" t="s">
        <v>327</v>
      </c>
      <c r="K1453" s="45">
        <v>19810</v>
      </c>
    </row>
    <row r="1454" spans="1:11" x14ac:dyDescent="0.35">
      <c r="A1454" s="44">
        <v>535</v>
      </c>
      <c r="C1454" s="44" t="s">
        <v>483</v>
      </c>
      <c r="D1454" s="44" t="s">
        <v>522</v>
      </c>
      <c r="E1454" s="44" t="s">
        <v>31</v>
      </c>
      <c r="F1454" s="44">
        <v>23</v>
      </c>
      <c r="G1454" s="44" t="s">
        <v>523</v>
      </c>
      <c r="H1454" s="44" t="s">
        <v>524</v>
      </c>
      <c r="I1454" s="44">
        <v>1300</v>
      </c>
      <c r="J1454" s="44" t="s">
        <v>525</v>
      </c>
      <c r="K1454" s="45">
        <v>169055.64030000009</v>
      </c>
    </row>
    <row r="1455" spans="1:11" x14ac:dyDescent="0.35">
      <c r="A1455" s="44">
        <v>535</v>
      </c>
      <c r="C1455" s="44" t="s">
        <v>483</v>
      </c>
      <c r="D1455" s="44" t="s">
        <v>328</v>
      </c>
      <c r="E1455" s="44" t="s">
        <v>329</v>
      </c>
      <c r="F1455" s="44">
        <v>43</v>
      </c>
      <c r="G1455" s="44" t="s">
        <v>330</v>
      </c>
      <c r="H1455" s="44" t="s">
        <v>31</v>
      </c>
      <c r="I1455" s="44">
        <v>2200</v>
      </c>
      <c r="J1455" s="44" t="s">
        <v>331</v>
      </c>
      <c r="K1455" s="45">
        <v>5000</v>
      </c>
    </row>
    <row r="1456" spans="1:11" x14ac:dyDescent="0.35">
      <c r="A1456" s="44">
        <v>535</v>
      </c>
      <c r="C1456" s="44" t="s">
        <v>483</v>
      </c>
      <c r="D1456" s="44" t="s">
        <v>332</v>
      </c>
      <c r="E1456" s="44" t="s">
        <v>333</v>
      </c>
      <c r="F1456" s="44">
        <v>43</v>
      </c>
      <c r="G1456" s="44" t="s">
        <v>334</v>
      </c>
      <c r="H1456" s="44" t="s">
        <v>31</v>
      </c>
      <c r="I1456" s="44">
        <v>2200</v>
      </c>
      <c r="J1456" s="44" t="s">
        <v>331</v>
      </c>
      <c r="K1456" s="45">
        <v>4000.0000000000014</v>
      </c>
    </row>
    <row r="1457" spans="1:11" x14ac:dyDescent="0.35">
      <c r="A1457" s="44">
        <v>535</v>
      </c>
      <c r="C1457" s="44" t="s">
        <v>483</v>
      </c>
      <c r="D1457" s="44" t="s">
        <v>335</v>
      </c>
      <c r="E1457" s="44" t="s">
        <v>336</v>
      </c>
      <c r="F1457" s="44">
        <v>43</v>
      </c>
      <c r="G1457" s="44" t="s">
        <v>337</v>
      </c>
      <c r="H1457" s="44" t="s">
        <v>31</v>
      </c>
      <c r="I1457" s="44">
        <v>2200</v>
      </c>
      <c r="J1457" s="44" t="s">
        <v>331</v>
      </c>
      <c r="K1457" s="45">
        <v>1999.9999999999991</v>
      </c>
    </row>
    <row r="1458" spans="1:11" x14ac:dyDescent="0.35">
      <c r="A1458" s="44">
        <v>535</v>
      </c>
      <c r="C1458" s="44" t="s">
        <v>483</v>
      </c>
      <c r="D1458" s="44" t="s">
        <v>338</v>
      </c>
      <c r="E1458" s="44" t="s">
        <v>339</v>
      </c>
      <c r="F1458" s="44">
        <v>43</v>
      </c>
      <c r="G1458" s="44" t="s">
        <v>340</v>
      </c>
      <c r="H1458" s="44" t="s">
        <v>31</v>
      </c>
      <c r="I1458" s="44">
        <v>2200</v>
      </c>
      <c r="J1458" s="44" t="s">
        <v>331</v>
      </c>
      <c r="K1458" s="45">
        <v>2000.0000000000002</v>
      </c>
    </row>
    <row r="1459" spans="1:11" x14ac:dyDescent="0.35">
      <c r="A1459" s="44">
        <v>535</v>
      </c>
      <c r="C1459" s="44" t="s">
        <v>483</v>
      </c>
      <c r="D1459" s="44" t="s">
        <v>341</v>
      </c>
      <c r="E1459" s="44" t="s">
        <v>342</v>
      </c>
      <c r="F1459" s="44">
        <v>24</v>
      </c>
      <c r="G1459" s="44" t="s">
        <v>343</v>
      </c>
      <c r="H1459" s="44" t="s">
        <v>295</v>
      </c>
      <c r="I1459" s="44" t="s">
        <v>150</v>
      </c>
      <c r="J1459" s="44" t="s">
        <v>344</v>
      </c>
      <c r="K1459" s="45">
        <v>309.99999999999994</v>
      </c>
    </row>
    <row r="1460" spans="1:11" x14ac:dyDescent="0.35">
      <c r="A1460" s="44">
        <v>535</v>
      </c>
      <c r="C1460" s="44" t="s">
        <v>483</v>
      </c>
      <c r="D1460" s="44" t="s">
        <v>345</v>
      </c>
      <c r="E1460" s="44" t="s">
        <v>346</v>
      </c>
      <c r="F1460" s="44">
        <v>24</v>
      </c>
      <c r="G1460" s="44" t="s">
        <v>347</v>
      </c>
      <c r="H1460" s="44" t="s">
        <v>305</v>
      </c>
      <c r="I1460" s="44" t="s">
        <v>150</v>
      </c>
      <c r="J1460" s="44" t="s">
        <v>348</v>
      </c>
      <c r="K1460" s="45">
        <v>3000</v>
      </c>
    </row>
    <row r="1461" spans="1:11" x14ac:dyDescent="0.35">
      <c r="A1461" s="44">
        <v>535</v>
      </c>
      <c r="C1461" s="44" t="s">
        <v>483</v>
      </c>
      <c r="D1461" s="44" t="s">
        <v>349</v>
      </c>
      <c r="E1461" s="44" t="s">
        <v>350</v>
      </c>
      <c r="F1461" s="44">
        <v>25</v>
      </c>
      <c r="G1461" s="44" t="s">
        <v>351</v>
      </c>
      <c r="H1461" s="44" t="s">
        <v>31</v>
      </c>
      <c r="I1461" s="44" t="s">
        <v>150</v>
      </c>
      <c r="J1461" s="44" t="s">
        <v>352</v>
      </c>
      <c r="K1461" s="45">
        <v>4000</v>
      </c>
    </row>
    <row r="1462" spans="1:11" x14ac:dyDescent="0.35">
      <c r="A1462" s="44">
        <v>535</v>
      </c>
      <c r="C1462" s="44" t="s">
        <v>483</v>
      </c>
      <c r="D1462" s="44" t="s">
        <v>353</v>
      </c>
      <c r="E1462" s="44" t="s">
        <v>354</v>
      </c>
      <c r="F1462" s="44">
        <v>61</v>
      </c>
      <c r="G1462" s="44" t="s">
        <v>355</v>
      </c>
      <c r="H1462" s="44" t="s">
        <v>31</v>
      </c>
      <c r="I1462" s="44">
        <v>2400</v>
      </c>
      <c r="J1462" s="44" t="s">
        <v>356</v>
      </c>
      <c r="K1462" s="45">
        <v>4000</v>
      </c>
    </row>
    <row r="1463" spans="1:11" x14ac:dyDescent="0.35">
      <c r="A1463" s="44">
        <v>535</v>
      </c>
      <c r="C1463" s="44" t="s">
        <v>483</v>
      </c>
      <c r="D1463" s="44" t="s">
        <v>361</v>
      </c>
      <c r="E1463" s="44" t="s">
        <v>362</v>
      </c>
      <c r="F1463" s="44">
        <v>25</v>
      </c>
      <c r="G1463" s="44" t="s">
        <v>363</v>
      </c>
      <c r="H1463" s="44" t="s">
        <v>31</v>
      </c>
      <c r="I1463" s="44" t="s">
        <v>150</v>
      </c>
      <c r="J1463" s="44" t="s">
        <v>352</v>
      </c>
      <c r="K1463" s="45">
        <v>3322.9999999999986</v>
      </c>
    </row>
    <row r="1464" spans="1:11" x14ac:dyDescent="0.35">
      <c r="A1464" s="44">
        <v>535</v>
      </c>
      <c r="C1464" s="44" t="s">
        <v>483</v>
      </c>
      <c r="D1464" s="44" t="s">
        <v>364</v>
      </c>
      <c r="E1464" s="44" t="s">
        <v>365</v>
      </c>
      <c r="F1464" s="44">
        <v>25</v>
      </c>
      <c r="G1464" s="44" t="s">
        <v>366</v>
      </c>
      <c r="H1464" s="44" t="s">
        <v>31</v>
      </c>
      <c r="I1464" s="44" t="s">
        <v>150</v>
      </c>
      <c r="J1464" s="44" t="s">
        <v>352</v>
      </c>
      <c r="K1464" s="45">
        <v>1400.0000000000002</v>
      </c>
    </row>
    <row r="1465" spans="1:11" x14ac:dyDescent="0.35">
      <c r="A1465" s="44">
        <v>535</v>
      </c>
      <c r="C1465" s="44" t="s">
        <v>483</v>
      </c>
      <c r="D1465" s="44" t="s">
        <v>367</v>
      </c>
      <c r="E1465" s="44" t="s">
        <v>368</v>
      </c>
      <c r="F1465" s="44">
        <v>25</v>
      </c>
      <c r="G1465" s="44" t="s">
        <v>369</v>
      </c>
      <c r="H1465" s="44" t="s">
        <v>31</v>
      </c>
      <c r="I1465" s="44">
        <v>1900</v>
      </c>
      <c r="J1465" s="44" t="s">
        <v>360</v>
      </c>
      <c r="K1465" s="45">
        <v>1250</v>
      </c>
    </row>
    <row r="1466" spans="1:11" x14ac:dyDescent="0.35">
      <c r="A1466" s="44">
        <v>535</v>
      </c>
      <c r="C1466" s="44" t="s">
        <v>483</v>
      </c>
      <c r="D1466" s="44" t="s">
        <v>370</v>
      </c>
      <c r="E1466" s="44" t="s">
        <v>371</v>
      </c>
      <c r="F1466" s="44">
        <v>25</v>
      </c>
      <c r="G1466" s="44" t="s">
        <v>372</v>
      </c>
      <c r="H1466" s="44" t="s">
        <v>31</v>
      </c>
      <c r="I1466" s="44" t="s">
        <v>150</v>
      </c>
      <c r="J1466" s="44" t="s">
        <v>352</v>
      </c>
      <c r="K1466" s="45">
        <v>10000</v>
      </c>
    </row>
    <row r="1467" spans="1:11" x14ac:dyDescent="0.35">
      <c r="A1467" s="44">
        <v>535</v>
      </c>
      <c r="C1467" s="44" t="s">
        <v>483</v>
      </c>
      <c r="D1467" s="44" t="s">
        <v>373</v>
      </c>
      <c r="E1467" s="44" t="s">
        <v>374</v>
      </c>
      <c r="F1467" s="44">
        <v>25</v>
      </c>
      <c r="G1467" s="44" t="s">
        <v>375</v>
      </c>
      <c r="H1467" s="44" t="s">
        <v>31</v>
      </c>
      <c r="I1467" s="44" t="s">
        <v>27</v>
      </c>
      <c r="J1467" s="44" t="s">
        <v>376</v>
      </c>
      <c r="K1467" s="45">
        <v>2500</v>
      </c>
    </row>
    <row r="1468" spans="1:11" x14ac:dyDescent="0.35">
      <c r="A1468" s="44">
        <v>535</v>
      </c>
      <c r="C1468" s="44" t="s">
        <v>483</v>
      </c>
      <c r="D1468" s="44" t="s">
        <v>377</v>
      </c>
      <c r="E1468" s="44" t="s">
        <v>378</v>
      </c>
      <c r="F1468" s="44">
        <v>25</v>
      </c>
      <c r="G1468" s="44" t="s">
        <v>135</v>
      </c>
      <c r="H1468" s="44" t="s">
        <v>31</v>
      </c>
      <c r="I1468" s="44" t="s">
        <v>137</v>
      </c>
      <c r="J1468" s="44" t="s">
        <v>379</v>
      </c>
      <c r="K1468" s="45">
        <v>300</v>
      </c>
    </row>
    <row r="1469" spans="1:11" x14ac:dyDescent="0.35">
      <c r="A1469" s="44">
        <v>535</v>
      </c>
      <c r="C1469" s="44" t="s">
        <v>483</v>
      </c>
      <c r="D1469" s="44" t="s">
        <v>380</v>
      </c>
      <c r="E1469" s="44" t="s">
        <v>381</v>
      </c>
      <c r="F1469" s="44">
        <v>25</v>
      </c>
      <c r="G1469" s="44" t="s">
        <v>382</v>
      </c>
      <c r="H1469" s="44" t="s">
        <v>31</v>
      </c>
      <c r="I1469" s="44">
        <v>1100</v>
      </c>
      <c r="J1469" s="44" t="s">
        <v>383</v>
      </c>
      <c r="K1469" s="45">
        <v>1500</v>
      </c>
    </row>
    <row r="1470" spans="1:11" x14ac:dyDescent="0.35">
      <c r="A1470" s="44">
        <v>535</v>
      </c>
      <c r="C1470" s="44" t="s">
        <v>483</v>
      </c>
      <c r="D1470" s="44" t="s">
        <v>384</v>
      </c>
      <c r="E1470" s="44" t="s">
        <v>385</v>
      </c>
      <c r="F1470" s="44">
        <v>25</v>
      </c>
      <c r="G1470" s="44" t="s">
        <v>386</v>
      </c>
      <c r="H1470" s="44" t="s">
        <v>31</v>
      </c>
      <c r="I1470" s="44">
        <v>1300</v>
      </c>
      <c r="J1470" s="44" t="s">
        <v>387</v>
      </c>
      <c r="K1470" s="45">
        <v>4000.0000000000014</v>
      </c>
    </row>
    <row r="1471" spans="1:11" x14ac:dyDescent="0.35">
      <c r="A1471" s="44">
        <v>535</v>
      </c>
      <c r="C1471" s="44" t="s">
        <v>483</v>
      </c>
      <c r="D1471" s="44" t="s">
        <v>388</v>
      </c>
      <c r="E1471" s="44" t="s">
        <v>389</v>
      </c>
      <c r="F1471" s="44">
        <v>25</v>
      </c>
      <c r="G1471" s="44" t="s">
        <v>390</v>
      </c>
      <c r="H1471" s="44" t="s">
        <v>31</v>
      </c>
      <c r="I1471" s="44">
        <v>1300</v>
      </c>
      <c r="J1471" s="44" t="s">
        <v>387</v>
      </c>
      <c r="K1471" s="45">
        <v>3000</v>
      </c>
    </row>
    <row r="1472" spans="1:11" x14ac:dyDescent="0.35">
      <c r="A1472" s="44">
        <v>535</v>
      </c>
      <c r="C1472" s="44" t="s">
        <v>483</v>
      </c>
      <c r="D1472" s="44" t="s">
        <v>395</v>
      </c>
      <c r="E1472" s="44" t="s">
        <v>396</v>
      </c>
      <c r="F1472" s="44">
        <v>25</v>
      </c>
      <c r="G1472" s="44" t="s">
        <v>397</v>
      </c>
      <c r="H1472" s="44" t="s">
        <v>31</v>
      </c>
      <c r="I1472" s="44">
        <v>1700</v>
      </c>
      <c r="J1472" s="44" t="s">
        <v>398</v>
      </c>
      <c r="K1472" s="45">
        <v>500.00000000000006</v>
      </c>
    </row>
    <row r="1473" spans="1:11" x14ac:dyDescent="0.35">
      <c r="A1473" s="44">
        <v>535</v>
      </c>
      <c r="C1473" s="44" t="s">
        <v>483</v>
      </c>
      <c r="D1473" s="44" t="s">
        <v>399</v>
      </c>
      <c r="E1473" s="44" t="s">
        <v>70</v>
      </c>
      <c r="F1473" s="44">
        <v>25</v>
      </c>
      <c r="G1473" s="44" t="s">
        <v>400</v>
      </c>
      <c r="H1473" s="44" t="s">
        <v>31</v>
      </c>
      <c r="I1473" s="44">
        <v>1900</v>
      </c>
      <c r="J1473" s="44" t="s">
        <v>360</v>
      </c>
      <c r="K1473" s="45">
        <v>1000</v>
      </c>
    </row>
    <row r="1474" spans="1:11" x14ac:dyDescent="0.35">
      <c r="A1474" s="44">
        <v>535</v>
      </c>
      <c r="C1474" s="44" t="s">
        <v>483</v>
      </c>
      <c r="D1474" s="44" t="s">
        <v>401</v>
      </c>
      <c r="E1474" s="44" t="s">
        <v>402</v>
      </c>
      <c r="F1474" s="44">
        <v>25</v>
      </c>
      <c r="G1474" s="44" t="s">
        <v>403</v>
      </c>
      <c r="H1474" s="44" t="s">
        <v>31</v>
      </c>
      <c r="I1474" s="44">
        <v>1900</v>
      </c>
      <c r="J1474" s="44" t="s">
        <v>360</v>
      </c>
      <c r="K1474" s="45">
        <v>15000.000000000002</v>
      </c>
    </row>
    <row r="1475" spans="1:11" x14ac:dyDescent="0.35">
      <c r="A1475" s="44">
        <v>535</v>
      </c>
      <c r="C1475" s="44" t="s">
        <v>483</v>
      </c>
      <c r="D1475" s="44" t="s">
        <v>606</v>
      </c>
      <c r="E1475" s="44" t="s">
        <v>607</v>
      </c>
      <c r="F1475" s="44">
        <v>25</v>
      </c>
      <c r="G1475" s="44" t="s">
        <v>608</v>
      </c>
      <c r="H1475" s="44" t="s">
        <v>31</v>
      </c>
      <c r="I1475" s="44" t="s">
        <v>211</v>
      </c>
      <c r="J1475" s="44" t="s">
        <v>609</v>
      </c>
      <c r="K1475" s="45">
        <v>1999.9999999999991</v>
      </c>
    </row>
    <row r="1476" spans="1:11" x14ac:dyDescent="0.35">
      <c r="A1476" s="44">
        <v>535</v>
      </c>
      <c r="C1476" s="44" t="s">
        <v>483</v>
      </c>
      <c r="D1476" s="44" t="s">
        <v>610</v>
      </c>
      <c r="E1476" s="44" t="s">
        <v>611</v>
      </c>
      <c r="F1476" s="44">
        <v>34</v>
      </c>
      <c r="G1476" s="44" t="s">
        <v>612</v>
      </c>
      <c r="H1476" s="44" t="s">
        <v>31</v>
      </c>
      <c r="I1476" s="44">
        <v>2100</v>
      </c>
      <c r="J1476" s="44" t="s">
        <v>613</v>
      </c>
      <c r="K1476" s="45">
        <v>1500</v>
      </c>
    </row>
    <row r="1477" spans="1:11" x14ac:dyDescent="0.35">
      <c r="A1477" s="44">
        <v>535</v>
      </c>
      <c r="C1477" s="44" t="s">
        <v>483</v>
      </c>
      <c r="D1477" s="44" t="s">
        <v>407</v>
      </c>
      <c r="E1477" s="44" t="s">
        <v>408</v>
      </c>
      <c r="F1477" s="44">
        <v>25</v>
      </c>
      <c r="G1477" s="44" t="s">
        <v>409</v>
      </c>
      <c r="H1477" s="44" t="s">
        <v>31</v>
      </c>
      <c r="I1477" s="44">
        <v>1900</v>
      </c>
      <c r="J1477" s="44" t="s">
        <v>360</v>
      </c>
      <c r="K1477" s="45">
        <v>1000.0000000000001</v>
      </c>
    </row>
    <row r="1478" spans="1:11" x14ac:dyDescent="0.35">
      <c r="A1478" s="44">
        <v>535</v>
      </c>
      <c r="C1478" s="44" t="s">
        <v>483</v>
      </c>
      <c r="D1478" s="44" t="s">
        <v>410</v>
      </c>
      <c r="E1478" s="44" t="s">
        <v>411</v>
      </c>
      <c r="F1478" s="44">
        <v>25</v>
      </c>
      <c r="G1478" s="44" t="s">
        <v>412</v>
      </c>
      <c r="H1478" s="44" t="s">
        <v>31</v>
      </c>
      <c r="I1478" s="44">
        <v>1800</v>
      </c>
      <c r="J1478" s="44" t="s">
        <v>413</v>
      </c>
      <c r="K1478" s="45">
        <v>20000</v>
      </c>
    </row>
    <row r="1479" spans="1:11" x14ac:dyDescent="0.35">
      <c r="A1479" s="44">
        <v>535</v>
      </c>
      <c r="C1479" s="44" t="s">
        <v>483</v>
      </c>
      <c r="D1479" s="44" t="s">
        <v>414</v>
      </c>
      <c r="E1479" s="44" t="s">
        <v>415</v>
      </c>
      <c r="F1479" s="44">
        <v>51</v>
      </c>
      <c r="G1479" s="44" t="s">
        <v>416</v>
      </c>
      <c r="H1479" s="44" t="s">
        <v>417</v>
      </c>
      <c r="I1479" s="44">
        <v>2300</v>
      </c>
      <c r="J1479" s="44" t="s">
        <v>418</v>
      </c>
      <c r="K1479" s="45">
        <v>103477.92000000003</v>
      </c>
    </row>
    <row r="1480" spans="1:11" x14ac:dyDescent="0.35">
      <c r="A1480" s="44">
        <v>535</v>
      </c>
      <c r="C1480" s="44" t="s">
        <v>483</v>
      </c>
      <c r="D1480" s="44" t="s">
        <v>419</v>
      </c>
      <c r="E1480" s="44" t="s">
        <v>420</v>
      </c>
      <c r="F1480" s="44">
        <v>24</v>
      </c>
      <c r="G1480" s="44" t="s">
        <v>421</v>
      </c>
      <c r="H1480" s="44" t="s">
        <v>417</v>
      </c>
      <c r="I1480" s="44">
        <v>1700</v>
      </c>
      <c r="J1480" s="44" t="s">
        <v>422</v>
      </c>
      <c r="K1480" s="45">
        <v>129517.82999999997</v>
      </c>
    </row>
    <row r="1481" spans="1:11" x14ac:dyDescent="0.35">
      <c r="A1481" s="44">
        <v>535</v>
      </c>
      <c r="C1481" s="44" t="s">
        <v>483</v>
      </c>
      <c r="D1481" s="44" t="s">
        <v>427</v>
      </c>
      <c r="E1481" s="44" t="s">
        <v>428</v>
      </c>
      <c r="F1481" s="44">
        <v>86</v>
      </c>
      <c r="G1481" s="44" t="s">
        <v>429</v>
      </c>
      <c r="H1481" s="44" t="s">
        <v>417</v>
      </c>
      <c r="I1481" s="44">
        <v>2700</v>
      </c>
      <c r="J1481" s="44" t="s">
        <v>430</v>
      </c>
      <c r="K1481" s="45">
        <v>68475</v>
      </c>
    </row>
    <row r="1482" spans="1:11" x14ac:dyDescent="0.35">
      <c r="A1482" s="44">
        <v>535</v>
      </c>
      <c r="C1482" s="44" t="s">
        <v>483</v>
      </c>
      <c r="D1482" s="44" t="s">
        <v>431</v>
      </c>
      <c r="E1482" s="44" t="s">
        <v>432</v>
      </c>
      <c r="F1482" s="44">
        <v>113</v>
      </c>
      <c r="G1482" s="44" t="s">
        <v>433</v>
      </c>
      <c r="H1482" s="44" t="s">
        <v>417</v>
      </c>
      <c r="I1482" s="44">
        <v>3100</v>
      </c>
      <c r="J1482" s="44" t="s">
        <v>434</v>
      </c>
      <c r="K1482" s="45">
        <v>2613.2600000000002</v>
      </c>
    </row>
    <row r="1483" spans="1:11" x14ac:dyDescent="0.35">
      <c r="A1483" s="44">
        <v>535</v>
      </c>
      <c r="C1483" s="44" t="s">
        <v>483</v>
      </c>
      <c r="D1483" s="44" t="s">
        <v>435</v>
      </c>
      <c r="E1483" s="44" t="s">
        <v>436</v>
      </c>
      <c r="F1483" s="44">
        <v>33</v>
      </c>
      <c r="G1483" s="44" t="s">
        <v>437</v>
      </c>
      <c r="H1483" s="44" t="s">
        <v>417</v>
      </c>
      <c r="I1483" s="44">
        <v>2134</v>
      </c>
      <c r="J1483" s="44" t="s">
        <v>438</v>
      </c>
      <c r="K1483" s="45">
        <v>18743</v>
      </c>
    </row>
    <row r="1484" spans="1:11" x14ac:dyDescent="0.35">
      <c r="A1484" s="44">
        <v>535</v>
      </c>
      <c r="C1484" s="44" t="s">
        <v>483</v>
      </c>
      <c r="D1484" s="44" t="s">
        <v>529</v>
      </c>
      <c r="E1484" s="44" t="s">
        <v>530</v>
      </c>
      <c r="F1484" s="44">
        <v>42</v>
      </c>
      <c r="G1484" s="44" t="s">
        <v>531</v>
      </c>
      <c r="H1484" s="44" t="s">
        <v>446</v>
      </c>
      <c r="I1484" s="44">
        <v>2200</v>
      </c>
      <c r="J1484" s="44" t="s">
        <v>532</v>
      </c>
      <c r="K1484" s="45">
        <v>114999.99999999999</v>
      </c>
    </row>
    <row r="1485" spans="1:11" x14ac:dyDescent="0.35">
      <c r="A1485" s="44">
        <v>535</v>
      </c>
      <c r="C1485" s="44" t="s">
        <v>483</v>
      </c>
      <c r="D1485" s="44" t="s">
        <v>439</v>
      </c>
      <c r="E1485" s="44" t="s">
        <v>440</v>
      </c>
      <c r="F1485" s="44">
        <v>42</v>
      </c>
      <c r="G1485" s="44" t="s">
        <v>441</v>
      </c>
      <c r="H1485" s="44" t="s">
        <v>261</v>
      </c>
      <c r="I1485" s="44">
        <v>2200</v>
      </c>
      <c r="J1485" s="44" t="s">
        <v>442</v>
      </c>
      <c r="K1485" s="45">
        <v>4500</v>
      </c>
    </row>
    <row r="1486" spans="1:11" x14ac:dyDescent="0.35">
      <c r="A1486" s="44">
        <v>535</v>
      </c>
      <c r="C1486" s="44" t="s">
        <v>483</v>
      </c>
      <c r="D1486" s="44" t="s">
        <v>443</v>
      </c>
      <c r="E1486" s="44" t="s">
        <v>444</v>
      </c>
      <c r="F1486" s="44">
        <v>24</v>
      </c>
      <c r="G1486" s="44" t="s">
        <v>445</v>
      </c>
      <c r="H1486" s="44" t="s">
        <v>446</v>
      </c>
      <c r="I1486" s="44" t="s">
        <v>150</v>
      </c>
      <c r="J1486" s="44" t="s">
        <v>447</v>
      </c>
      <c r="K1486" s="45">
        <v>3499.9999999999995</v>
      </c>
    </row>
    <row r="1487" spans="1:11" x14ac:dyDescent="0.35">
      <c r="A1487" s="44">
        <v>535</v>
      </c>
      <c r="C1487" s="44" t="s">
        <v>483</v>
      </c>
      <c r="D1487" s="44" t="s">
        <v>448</v>
      </c>
      <c r="E1487" s="44" t="s">
        <v>449</v>
      </c>
      <c r="F1487" s="44">
        <v>72</v>
      </c>
      <c r="G1487" s="44" t="s">
        <v>450</v>
      </c>
      <c r="H1487" s="44" t="s">
        <v>389</v>
      </c>
      <c r="I1487" s="44">
        <v>2500</v>
      </c>
      <c r="J1487" s="44" t="s">
        <v>451</v>
      </c>
      <c r="K1487" s="45">
        <v>536640.45569999993</v>
      </c>
    </row>
    <row r="1488" spans="1:11" x14ac:dyDescent="0.35">
      <c r="A1488" s="44">
        <v>535</v>
      </c>
      <c r="C1488" s="44" t="s">
        <v>483</v>
      </c>
      <c r="D1488" s="44" t="s">
        <v>452</v>
      </c>
      <c r="E1488" s="44" t="s">
        <v>453</v>
      </c>
      <c r="F1488" s="44">
        <v>27</v>
      </c>
      <c r="G1488" s="44" t="s">
        <v>454</v>
      </c>
      <c r="H1488" s="44" t="s">
        <v>389</v>
      </c>
      <c r="I1488" s="44">
        <v>1600</v>
      </c>
      <c r="J1488" s="44" t="s">
        <v>455</v>
      </c>
      <c r="K1488" s="45">
        <v>131174.75000000003</v>
      </c>
    </row>
    <row r="1489" spans="1:11" x14ac:dyDescent="0.35">
      <c r="A1489" s="44">
        <v>535</v>
      </c>
      <c r="C1489" s="44" t="s">
        <v>483</v>
      </c>
      <c r="D1489" s="44" t="s">
        <v>456</v>
      </c>
      <c r="E1489" s="44" t="s">
        <v>457</v>
      </c>
      <c r="F1489" s="44">
        <v>27</v>
      </c>
      <c r="G1489" s="44" t="s">
        <v>458</v>
      </c>
      <c r="H1489" s="44" t="s">
        <v>389</v>
      </c>
      <c r="I1489" s="44">
        <v>1600</v>
      </c>
      <c r="J1489" s="44" t="s">
        <v>455</v>
      </c>
      <c r="K1489" s="45">
        <v>29399.75197927163</v>
      </c>
    </row>
    <row r="1490" spans="1:11" x14ac:dyDescent="0.35">
      <c r="A1490" s="44">
        <v>535</v>
      </c>
      <c r="C1490" s="44" t="s">
        <v>483</v>
      </c>
      <c r="D1490" s="44" t="s">
        <v>459</v>
      </c>
      <c r="E1490" s="44" t="s">
        <v>460</v>
      </c>
      <c r="F1490" s="44">
        <v>27</v>
      </c>
      <c r="G1490" s="44" t="s">
        <v>461</v>
      </c>
      <c r="H1490" s="44" t="s">
        <v>389</v>
      </c>
      <c r="I1490" s="44">
        <v>1600</v>
      </c>
      <c r="J1490" s="44" t="s">
        <v>455</v>
      </c>
      <c r="K1490" s="45">
        <v>24403.771412120343</v>
      </c>
    </row>
    <row r="1491" spans="1:11" x14ac:dyDescent="0.35">
      <c r="A1491" s="44">
        <v>535</v>
      </c>
      <c r="C1491" s="44" t="s">
        <v>483</v>
      </c>
      <c r="D1491" s="44" t="s">
        <v>462</v>
      </c>
      <c r="E1491" s="44" t="s">
        <v>463</v>
      </c>
      <c r="F1491" s="44">
        <v>27</v>
      </c>
      <c r="G1491" s="44" t="s">
        <v>464</v>
      </c>
      <c r="H1491" s="44" t="s">
        <v>389</v>
      </c>
      <c r="I1491" s="44">
        <v>1600</v>
      </c>
      <c r="J1491" s="44" t="s">
        <v>455</v>
      </c>
      <c r="K1491" s="45">
        <v>7671.6875000000009</v>
      </c>
    </row>
    <row r="1492" spans="1:11" x14ac:dyDescent="0.35">
      <c r="A1492" s="44">
        <v>535</v>
      </c>
      <c r="C1492" s="44" t="s">
        <v>483</v>
      </c>
      <c r="D1492" s="44" t="s">
        <v>465</v>
      </c>
      <c r="E1492" s="44" t="s">
        <v>466</v>
      </c>
      <c r="F1492" s="44">
        <v>27</v>
      </c>
      <c r="G1492" s="44" t="s">
        <v>467</v>
      </c>
      <c r="H1492" s="44" t="s">
        <v>389</v>
      </c>
      <c r="I1492" s="44">
        <v>1600</v>
      </c>
      <c r="J1492" s="44" t="s">
        <v>455</v>
      </c>
      <c r="K1492" s="45">
        <v>14401.237944436443</v>
      </c>
    </row>
    <row r="1493" spans="1:11" x14ac:dyDescent="0.35">
      <c r="A1493" s="44">
        <v>535</v>
      </c>
      <c r="C1493" s="44" t="s">
        <v>483</v>
      </c>
      <c r="D1493" s="44" t="s">
        <v>635</v>
      </c>
      <c r="E1493" s="44" t="s">
        <v>636</v>
      </c>
      <c r="F1493" s="44">
        <v>86</v>
      </c>
      <c r="G1493" s="44" t="s">
        <v>637</v>
      </c>
      <c r="H1493" s="44" t="s">
        <v>471</v>
      </c>
      <c r="I1493" s="44">
        <v>2600</v>
      </c>
      <c r="J1493" s="44" t="s">
        <v>638</v>
      </c>
      <c r="K1493" s="45">
        <v>943921.67</v>
      </c>
    </row>
    <row r="1494" spans="1:11" x14ac:dyDescent="0.35">
      <c r="A1494" s="44">
        <v>535</v>
      </c>
      <c r="C1494" s="44" t="s">
        <v>483</v>
      </c>
      <c r="D1494" s="44" t="s">
        <v>473</v>
      </c>
      <c r="E1494" s="44" t="s">
        <v>474</v>
      </c>
      <c r="F1494" s="44">
        <v>79</v>
      </c>
      <c r="G1494" s="44" t="s">
        <v>475</v>
      </c>
      <c r="H1494" s="44" t="s">
        <v>476</v>
      </c>
      <c r="I1494" s="44">
        <v>2600</v>
      </c>
      <c r="J1494" s="44" t="s">
        <v>477</v>
      </c>
      <c r="K1494" s="45">
        <v>405000</v>
      </c>
    </row>
    <row r="1495" spans="1:11" x14ac:dyDescent="0.35">
      <c r="A1495" s="44">
        <v>535</v>
      </c>
      <c r="C1495" s="44" t="s">
        <v>483</v>
      </c>
      <c r="D1495" s="44" t="s">
        <v>478</v>
      </c>
      <c r="E1495" s="44" t="s">
        <v>479</v>
      </c>
      <c r="F1495" s="44">
        <v>87</v>
      </c>
      <c r="G1495" s="44" t="s">
        <v>480</v>
      </c>
      <c r="H1495" s="44" t="s">
        <v>481</v>
      </c>
      <c r="I1495" s="44">
        <v>2700</v>
      </c>
      <c r="J1495" s="44" t="s">
        <v>482</v>
      </c>
      <c r="K1495" s="45">
        <v>1500</v>
      </c>
    </row>
    <row r="1496" spans="1:11" x14ac:dyDescent="0.35">
      <c r="A1496" s="44">
        <v>472</v>
      </c>
      <c r="C1496" s="44" t="s">
        <v>621</v>
      </c>
      <c r="D1496" s="44" t="s">
        <v>622</v>
      </c>
      <c r="E1496" s="44" t="s">
        <v>623</v>
      </c>
      <c r="F1496" s="44">
        <v>78</v>
      </c>
      <c r="G1496" s="44" t="s">
        <v>624</v>
      </c>
      <c r="H1496" s="44" t="s">
        <v>31</v>
      </c>
      <c r="I1496" s="44">
        <v>2600</v>
      </c>
      <c r="J1496" s="44" t="s">
        <v>625</v>
      </c>
      <c r="K1496" s="45">
        <v>15840</v>
      </c>
    </row>
    <row r="1497" spans="1:11" x14ac:dyDescent="0.35">
      <c r="A1497" s="44">
        <v>535</v>
      </c>
      <c r="C1497" s="44" t="s">
        <v>483</v>
      </c>
      <c r="D1497" s="44" t="s">
        <v>552</v>
      </c>
      <c r="E1497" s="44" t="s">
        <v>553</v>
      </c>
      <c r="F1497" s="44">
        <v>79</v>
      </c>
      <c r="G1497" s="44" t="s">
        <v>554</v>
      </c>
      <c r="H1497" s="44" t="s">
        <v>476</v>
      </c>
      <c r="I1497" s="44">
        <v>2600</v>
      </c>
      <c r="J1497" s="44" t="s">
        <v>477</v>
      </c>
      <c r="K1497" s="45">
        <v>808754.00000000012</v>
      </c>
    </row>
    <row r="1498" spans="1:11" x14ac:dyDescent="0.35">
      <c r="A1498" s="44">
        <v>535</v>
      </c>
      <c r="C1498" s="44" t="s">
        <v>483</v>
      </c>
      <c r="D1498" s="44" t="s">
        <v>490</v>
      </c>
      <c r="E1498" s="44" t="s">
        <v>491</v>
      </c>
      <c r="F1498" s="44">
        <v>24</v>
      </c>
      <c r="G1498" s="44" t="s">
        <v>458</v>
      </c>
      <c r="H1498" s="44" t="s">
        <v>295</v>
      </c>
      <c r="I1498" s="44">
        <v>1600</v>
      </c>
      <c r="J1498" s="44" t="s">
        <v>492</v>
      </c>
      <c r="K1498" s="45">
        <v>3499.9999999999995</v>
      </c>
    </row>
    <row r="1499" spans="1:11" x14ac:dyDescent="0.35">
      <c r="A1499" s="44">
        <v>0</v>
      </c>
      <c r="C1499" s="44" t="s">
        <v>542</v>
      </c>
      <c r="D1499" s="44" t="s">
        <v>147</v>
      </c>
      <c r="E1499" s="44" t="s">
        <v>148</v>
      </c>
      <c r="F1499" s="44">
        <v>6</v>
      </c>
      <c r="G1499" s="44" t="s">
        <v>149</v>
      </c>
      <c r="H1499" s="44">
        <v>1700</v>
      </c>
      <c r="I1499" s="44" t="s">
        <v>150</v>
      </c>
      <c r="J1499" s="44" t="s">
        <v>151</v>
      </c>
      <c r="K1499" s="45">
        <v>19315.999999999996</v>
      </c>
    </row>
    <row r="1500" spans="1:11" x14ac:dyDescent="0.35">
      <c r="A1500" s="44">
        <v>0</v>
      </c>
      <c r="C1500" s="44" t="s">
        <v>542</v>
      </c>
      <c r="D1500" s="44" t="s">
        <v>159</v>
      </c>
      <c r="E1500" s="44" t="s">
        <v>160</v>
      </c>
      <c r="F1500" s="44">
        <v>14</v>
      </c>
      <c r="G1500" s="44" t="s">
        <v>161</v>
      </c>
      <c r="H1500" s="44">
        <v>5710</v>
      </c>
      <c r="I1500" s="44" t="s">
        <v>150</v>
      </c>
      <c r="J1500" s="44" t="s">
        <v>162</v>
      </c>
      <c r="K1500" s="45">
        <v>1576800</v>
      </c>
    </row>
    <row r="1501" spans="1:11" x14ac:dyDescent="0.35">
      <c r="A1501" s="44">
        <v>0</v>
      </c>
      <c r="C1501" s="44" t="s">
        <v>542</v>
      </c>
      <c r="D1501" s="44" t="s">
        <v>167</v>
      </c>
      <c r="E1501" s="44" t="s">
        <v>168</v>
      </c>
      <c r="F1501" s="44">
        <v>8</v>
      </c>
      <c r="G1501" s="44" t="s">
        <v>169</v>
      </c>
      <c r="H1501" s="44">
        <v>3954</v>
      </c>
      <c r="I1501" s="44" t="s">
        <v>150</v>
      </c>
      <c r="J1501" s="44" t="s">
        <v>170</v>
      </c>
      <c r="K1501" s="45">
        <v>23819.200000000008</v>
      </c>
    </row>
    <row r="1502" spans="1:11" x14ac:dyDescent="0.35">
      <c r="A1502" s="44">
        <v>0</v>
      </c>
      <c r="C1502" s="44" t="s">
        <v>542</v>
      </c>
      <c r="D1502" s="44" t="s">
        <v>629</v>
      </c>
      <c r="E1502" s="44" t="s">
        <v>630</v>
      </c>
      <c r="F1502" s="44">
        <v>9</v>
      </c>
      <c r="G1502" s="44" t="s">
        <v>631</v>
      </c>
      <c r="H1502" s="44">
        <v>4954</v>
      </c>
      <c r="I1502" s="44" t="s">
        <v>150</v>
      </c>
      <c r="J1502" s="44" t="s">
        <v>166</v>
      </c>
      <c r="K1502" s="45">
        <v>315000</v>
      </c>
    </row>
    <row r="1503" spans="1:11" x14ac:dyDescent="0.35">
      <c r="A1503" s="44">
        <v>0</v>
      </c>
      <c r="C1503" s="44" t="s">
        <v>542</v>
      </c>
      <c r="D1503" s="44" t="s">
        <v>193</v>
      </c>
      <c r="E1503" s="44" t="s">
        <v>194</v>
      </c>
      <c r="F1503" s="44">
        <v>8</v>
      </c>
      <c r="G1503" s="44" t="s">
        <v>195</v>
      </c>
      <c r="H1503" s="44">
        <v>3954</v>
      </c>
      <c r="I1503" s="44" t="s">
        <v>160</v>
      </c>
      <c r="J1503" s="44" t="s">
        <v>196</v>
      </c>
      <c r="K1503" s="45">
        <v>775.11187199999995</v>
      </c>
    </row>
    <row r="1504" spans="1:11" x14ac:dyDescent="0.35">
      <c r="A1504" s="44">
        <v>0</v>
      </c>
      <c r="C1504" s="44" t="s">
        <v>542</v>
      </c>
      <c r="D1504" s="44" t="s">
        <v>577</v>
      </c>
      <c r="E1504" s="44" t="s">
        <v>578</v>
      </c>
      <c r="F1504" s="44">
        <v>6</v>
      </c>
      <c r="G1504" s="44" t="s">
        <v>579</v>
      </c>
      <c r="H1504" s="44">
        <v>1954</v>
      </c>
      <c r="I1504" s="44" t="s">
        <v>150</v>
      </c>
      <c r="J1504" s="44" t="s">
        <v>216</v>
      </c>
      <c r="K1504" s="45">
        <v>32563.199999999993</v>
      </c>
    </row>
    <row r="1505" spans="1:11" x14ac:dyDescent="0.35">
      <c r="A1505" s="44">
        <v>0</v>
      </c>
      <c r="C1505" s="44" t="s">
        <v>542</v>
      </c>
      <c r="D1505" s="44" t="s">
        <v>580</v>
      </c>
      <c r="E1505" s="44" t="s">
        <v>581</v>
      </c>
      <c r="F1505" s="44">
        <v>6</v>
      </c>
      <c r="G1505" s="44" t="s">
        <v>582</v>
      </c>
      <c r="H1505" s="44">
        <v>1954</v>
      </c>
      <c r="I1505" s="44" t="s">
        <v>150</v>
      </c>
      <c r="J1505" s="44" t="s">
        <v>216</v>
      </c>
      <c r="K1505" s="45">
        <v>105999.99999999999</v>
      </c>
    </row>
    <row r="1506" spans="1:11" x14ac:dyDescent="0.35">
      <c r="A1506" s="44">
        <v>0</v>
      </c>
      <c r="C1506" s="44" t="s">
        <v>542</v>
      </c>
      <c r="D1506" s="44" t="s">
        <v>583</v>
      </c>
      <c r="E1506" s="44" t="s">
        <v>584</v>
      </c>
      <c r="F1506" s="44">
        <v>6</v>
      </c>
      <c r="G1506" s="44" t="s">
        <v>585</v>
      </c>
      <c r="H1506" s="44">
        <v>1954</v>
      </c>
      <c r="I1506" s="44" t="s">
        <v>150</v>
      </c>
      <c r="J1506" s="44" t="s">
        <v>216</v>
      </c>
      <c r="K1506" s="45">
        <v>118380.8</v>
      </c>
    </row>
    <row r="1507" spans="1:11" x14ac:dyDescent="0.35">
      <c r="A1507" s="44">
        <v>0</v>
      </c>
      <c r="C1507" s="44" t="s">
        <v>542</v>
      </c>
      <c r="D1507" s="44" t="s">
        <v>586</v>
      </c>
      <c r="E1507" s="44" t="s">
        <v>587</v>
      </c>
      <c r="F1507" s="44">
        <v>6</v>
      </c>
      <c r="G1507" s="44" t="s">
        <v>588</v>
      </c>
      <c r="H1507" s="44">
        <v>1954</v>
      </c>
      <c r="I1507" s="44" t="s">
        <v>150</v>
      </c>
      <c r="J1507" s="44" t="s">
        <v>216</v>
      </c>
      <c r="K1507" s="45">
        <v>176723.20000000007</v>
      </c>
    </row>
    <row r="1508" spans="1:11" x14ac:dyDescent="0.35">
      <c r="A1508" s="44">
        <v>0</v>
      </c>
      <c r="C1508" s="44" t="s">
        <v>542</v>
      </c>
      <c r="D1508" s="44" t="s">
        <v>589</v>
      </c>
      <c r="E1508" s="44" t="s">
        <v>446</v>
      </c>
      <c r="F1508" s="44">
        <v>6</v>
      </c>
      <c r="G1508" s="44" t="s">
        <v>590</v>
      </c>
      <c r="H1508" s="44">
        <v>1970</v>
      </c>
      <c r="I1508" s="44" t="s">
        <v>246</v>
      </c>
      <c r="J1508" s="44" t="s">
        <v>247</v>
      </c>
      <c r="K1508" s="45">
        <v>212769.52360130596</v>
      </c>
    </row>
    <row r="1509" spans="1:11" x14ac:dyDescent="0.35">
      <c r="A1509" s="44">
        <v>0</v>
      </c>
      <c r="C1509" s="44" t="s">
        <v>542</v>
      </c>
      <c r="D1509" s="44" t="s">
        <v>248</v>
      </c>
      <c r="E1509" s="44" t="s">
        <v>249</v>
      </c>
      <c r="F1509" s="44">
        <v>22</v>
      </c>
      <c r="G1509" s="44" t="s">
        <v>250</v>
      </c>
      <c r="H1509" s="44" t="s">
        <v>178</v>
      </c>
      <c r="I1509" s="44">
        <v>1300</v>
      </c>
      <c r="J1509" s="44" t="s">
        <v>251</v>
      </c>
      <c r="K1509" s="45">
        <v>705695.99999999988</v>
      </c>
    </row>
    <row r="1510" spans="1:11" x14ac:dyDescent="0.35">
      <c r="A1510" s="44">
        <v>0</v>
      </c>
      <c r="C1510" s="44" t="s">
        <v>542</v>
      </c>
      <c r="D1510" s="44" t="s">
        <v>252</v>
      </c>
      <c r="E1510" s="44" t="s">
        <v>253</v>
      </c>
      <c r="F1510" s="44">
        <v>58</v>
      </c>
      <c r="G1510" s="44" t="s">
        <v>254</v>
      </c>
      <c r="H1510" s="44" t="s">
        <v>178</v>
      </c>
      <c r="I1510" s="44">
        <v>2400</v>
      </c>
      <c r="J1510" s="44" t="s">
        <v>255</v>
      </c>
      <c r="K1510" s="45">
        <v>405783.99999999994</v>
      </c>
    </row>
    <row r="1511" spans="1:11" x14ac:dyDescent="0.35">
      <c r="A1511" s="44">
        <v>0</v>
      </c>
      <c r="C1511" s="44" t="s">
        <v>542</v>
      </c>
      <c r="D1511" s="44" t="s">
        <v>256</v>
      </c>
      <c r="E1511" s="44" t="s">
        <v>257</v>
      </c>
      <c r="F1511" s="44">
        <v>22</v>
      </c>
      <c r="G1511" s="44" t="s">
        <v>258</v>
      </c>
      <c r="H1511" s="44" t="s">
        <v>190</v>
      </c>
      <c r="I1511" s="44" t="s">
        <v>150</v>
      </c>
      <c r="J1511" s="44" t="s">
        <v>259</v>
      </c>
      <c r="K1511" s="45">
        <v>1500</v>
      </c>
    </row>
    <row r="1512" spans="1:11" x14ac:dyDescent="0.35">
      <c r="A1512" s="44">
        <v>0</v>
      </c>
      <c r="C1512" s="44" t="s">
        <v>542</v>
      </c>
      <c r="D1512" s="44" t="s">
        <v>260</v>
      </c>
      <c r="E1512" s="44" t="s">
        <v>261</v>
      </c>
      <c r="F1512" s="44">
        <v>22</v>
      </c>
      <c r="G1512" s="44" t="s">
        <v>262</v>
      </c>
      <c r="H1512" s="44" t="s">
        <v>190</v>
      </c>
      <c r="I1512" s="44" t="s">
        <v>150</v>
      </c>
      <c r="J1512" s="44" t="s">
        <v>259</v>
      </c>
      <c r="K1512" s="45">
        <v>1500</v>
      </c>
    </row>
    <row r="1513" spans="1:11" x14ac:dyDescent="0.35">
      <c r="A1513" s="44">
        <v>0</v>
      </c>
      <c r="C1513" s="44" t="s">
        <v>542</v>
      </c>
      <c r="D1513" s="44" t="s">
        <v>263</v>
      </c>
      <c r="E1513" s="44" t="s">
        <v>264</v>
      </c>
      <c r="F1513" s="44">
        <v>22</v>
      </c>
      <c r="G1513" s="44" t="s">
        <v>265</v>
      </c>
      <c r="H1513" s="44" t="s">
        <v>190</v>
      </c>
      <c r="I1513" s="44" t="s">
        <v>150</v>
      </c>
      <c r="J1513" s="44" t="s">
        <v>259</v>
      </c>
      <c r="K1513" s="45">
        <v>5000</v>
      </c>
    </row>
    <row r="1514" spans="1:11" x14ac:dyDescent="0.35">
      <c r="A1514" s="44">
        <v>0</v>
      </c>
      <c r="C1514" s="44" t="s">
        <v>542</v>
      </c>
      <c r="D1514" s="44" t="s">
        <v>266</v>
      </c>
      <c r="E1514" s="44" t="s">
        <v>267</v>
      </c>
      <c r="F1514" s="44">
        <v>22</v>
      </c>
      <c r="G1514" s="44" t="s">
        <v>268</v>
      </c>
      <c r="H1514" s="44" t="s">
        <v>190</v>
      </c>
      <c r="I1514" s="44" t="s">
        <v>150</v>
      </c>
      <c r="J1514" s="44" t="s">
        <v>259</v>
      </c>
      <c r="K1514" s="45">
        <v>10000</v>
      </c>
    </row>
    <row r="1515" spans="1:11" x14ac:dyDescent="0.35">
      <c r="A1515" s="44">
        <v>0</v>
      </c>
      <c r="C1515" s="44" t="s">
        <v>542</v>
      </c>
      <c r="D1515" s="44" t="s">
        <v>269</v>
      </c>
      <c r="E1515" s="44" t="s">
        <v>270</v>
      </c>
      <c r="F1515" s="44">
        <v>22</v>
      </c>
      <c r="G1515" s="44" t="s">
        <v>271</v>
      </c>
      <c r="H1515" s="44" t="s">
        <v>190</v>
      </c>
      <c r="I1515" s="44">
        <v>1800</v>
      </c>
      <c r="J1515" s="44" t="s">
        <v>272</v>
      </c>
      <c r="K1515" s="45">
        <v>9000</v>
      </c>
    </row>
    <row r="1516" spans="1:11" x14ac:dyDescent="0.35">
      <c r="A1516" s="44">
        <v>0</v>
      </c>
      <c r="C1516" s="44" t="s">
        <v>542</v>
      </c>
      <c r="D1516" s="44" t="s">
        <v>273</v>
      </c>
      <c r="E1516" s="44" t="s">
        <v>274</v>
      </c>
      <c r="F1516" s="44">
        <v>22</v>
      </c>
      <c r="G1516" s="44" t="s">
        <v>275</v>
      </c>
      <c r="H1516" s="44" t="s">
        <v>190</v>
      </c>
      <c r="I1516" s="44">
        <v>1800</v>
      </c>
      <c r="J1516" s="44" t="s">
        <v>272</v>
      </c>
      <c r="K1516" s="45">
        <v>3000</v>
      </c>
    </row>
    <row r="1517" spans="1:11" x14ac:dyDescent="0.35">
      <c r="A1517" s="44">
        <v>0</v>
      </c>
      <c r="C1517" s="44" t="s">
        <v>542</v>
      </c>
      <c r="D1517" s="44" t="s">
        <v>280</v>
      </c>
      <c r="E1517" s="44" t="s">
        <v>281</v>
      </c>
      <c r="F1517" s="44">
        <v>22</v>
      </c>
      <c r="G1517" s="44" t="s">
        <v>282</v>
      </c>
      <c r="H1517" s="44" t="s">
        <v>190</v>
      </c>
      <c r="I1517" s="44" t="s">
        <v>150</v>
      </c>
      <c r="J1517" s="44" t="s">
        <v>259</v>
      </c>
      <c r="K1517" s="45">
        <v>1500</v>
      </c>
    </row>
    <row r="1518" spans="1:11" x14ac:dyDescent="0.35">
      <c r="A1518" s="44">
        <v>521</v>
      </c>
      <c r="C1518" s="44" t="s">
        <v>626</v>
      </c>
      <c r="D1518" s="44" t="s">
        <v>622</v>
      </c>
      <c r="E1518" s="44" t="s">
        <v>623</v>
      </c>
      <c r="F1518" s="44">
        <v>78</v>
      </c>
      <c r="G1518" s="44" t="s">
        <v>624</v>
      </c>
      <c r="H1518" s="44" t="s">
        <v>31</v>
      </c>
      <c r="I1518" s="44">
        <v>2600</v>
      </c>
      <c r="J1518" s="44" t="s">
        <v>625</v>
      </c>
      <c r="K1518" s="45">
        <v>25425</v>
      </c>
    </row>
    <row r="1519" spans="1:11" x14ac:dyDescent="0.35">
      <c r="A1519" s="44">
        <v>0</v>
      </c>
      <c r="C1519" s="44" t="s">
        <v>542</v>
      </c>
      <c r="D1519" s="44" t="s">
        <v>294</v>
      </c>
      <c r="E1519" s="44" t="s">
        <v>295</v>
      </c>
      <c r="F1519" s="44">
        <v>23</v>
      </c>
      <c r="G1519" s="44" t="s">
        <v>296</v>
      </c>
      <c r="H1519" s="44" t="s">
        <v>297</v>
      </c>
      <c r="I1519" s="44">
        <v>1300</v>
      </c>
      <c r="J1519" s="44" t="s">
        <v>298</v>
      </c>
      <c r="K1519" s="45">
        <v>16428.210000000003</v>
      </c>
    </row>
    <row r="1520" spans="1:11" x14ac:dyDescent="0.35">
      <c r="A1520" s="44">
        <v>0</v>
      </c>
      <c r="C1520" s="44" t="s">
        <v>542</v>
      </c>
      <c r="D1520" s="44" t="s">
        <v>299</v>
      </c>
      <c r="E1520" s="44" t="s">
        <v>300</v>
      </c>
      <c r="F1520" s="44">
        <v>23</v>
      </c>
      <c r="G1520" s="44" t="s">
        <v>301</v>
      </c>
      <c r="H1520" s="44" t="s">
        <v>302</v>
      </c>
      <c r="I1520" s="44">
        <v>1300</v>
      </c>
      <c r="J1520" s="44" t="s">
        <v>303</v>
      </c>
      <c r="K1520" s="45">
        <v>3189.1807500000009</v>
      </c>
    </row>
    <row r="1521" spans="1:11" x14ac:dyDescent="0.35">
      <c r="A1521" s="44">
        <v>0</v>
      </c>
      <c r="C1521" s="44" t="s">
        <v>542</v>
      </c>
      <c r="D1521" s="44" t="s">
        <v>304</v>
      </c>
      <c r="E1521" s="44" t="s">
        <v>305</v>
      </c>
      <c r="F1521" s="44">
        <v>23</v>
      </c>
      <c r="G1521" s="44" t="s">
        <v>306</v>
      </c>
      <c r="H1521" s="44" t="s">
        <v>307</v>
      </c>
      <c r="I1521" s="44">
        <v>1300</v>
      </c>
      <c r="J1521" s="44" t="s">
        <v>308</v>
      </c>
      <c r="K1521" s="45">
        <v>900</v>
      </c>
    </row>
    <row r="1522" spans="1:11" x14ac:dyDescent="0.35">
      <c r="A1522" s="44">
        <v>0</v>
      </c>
      <c r="C1522" s="44" t="s">
        <v>542</v>
      </c>
      <c r="D1522" s="44" t="s">
        <v>309</v>
      </c>
      <c r="E1522" s="44" t="s">
        <v>310</v>
      </c>
      <c r="F1522" s="44">
        <v>23</v>
      </c>
      <c r="G1522" s="44" t="s">
        <v>311</v>
      </c>
      <c r="H1522" s="44" t="s">
        <v>312</v>
      </c>
      <c r="I1522" s="44">
        <v>1300</v>
      </c>
      <c r="J1522" s="44" t="s">
        <v>313</v>
      </c>
      <c r="K1522" s="45">
        <v>3993.7544999999991</v>
      </c>
    </row>
    <row r="1523" spans="1:11" x14ac:dyDescent="0.35">
      <c r="A1523" s="44">
        <v>0</v>
      </c>
      <c r="C1523" s="44" t="s">
        <v>542</v>
      </c>
      <c r="D1523" s="44" t="s">
        <v>318</v>
      </c>
      <c r="E1523" s="44" t="s">
        <v>319</v>
      </c>
      <c r="F1523" s="44">
        <v>23</v>
      </c>
      <c r="G1523" s="44" t="s">
        <v>320</v>
      </c>
      <c r="H1523" s="44" t="s">
        <v>321</v>
      </c>
      <c r="I1523" s="44">
        <v>1300</v>
      </c>
      <c r="J1523" s="44" t="s">
        <v>322</v>
      </c>
      <c r="K1523" s="45">
        <v>134092.09886250002</v>
      </c>
    </row>
    <row r="1524" spans="1:11" x14ac:dyDescent="0.35">
      <c r="A1524" s="44">
        <v>0</v>
      </c>
      <c r="C1524" s="44" t="s">
        <v>542</v>
      </c>
      <c r="D1524" s="44" t="s">
        <v>323</v>
      </c>
      <c r="E1524" s="44" t="s">
        <v>324</v>
      </c>
      <c r="F1524" s="44">
        <v>23</v>
      </c>
      <c r="G1524" s="44" t="s">
        <v>325</v>
      </c>
      <c r="H1524" s="44" t="s">
        <v>326</v>
      </c>
      <c r="I1524" s="44">
        <v>1300</v>
      </c>
      <c r="J1524" s="44" t="s">
        <v>327</v>
      </c>
      <c r="K1524" s="45">
        <v>10612.500000000002</v>
      </c>
    </row>
    <row r="1525" spans="1:11" x14ac:dyDescent="0.35">
      <c r="A1525" s="44">
        <v>0</v>
      </c>
      <c r="C1525" s="44" t="s">
        <v>542</v>
      </c>
      <c r="D1525" s="44" t="s">
        <v>328</v>
      </c>
      <c r="E1525" s="44" t="s">
        <v>329</v>
      </c>
      <c r="F1525" s="44">
        <v>43</v>
      </c>
      <c r="G1525" s="44" t="s">
        <v>330</v>
      </c>
      <c r="H1525" s="44" t="s">
        <v>31</v>
      </c>
      <c r="I1525" s="44">
        <v>2200</v>
      </c>
      <c r="J1525" s="44" t="s">
        <v>331</v>
      </c>
      <c r="K1525" s="45">
        <v>3000</v>
      </c>
    </row>
    <row r="1526" spans="1:11" x14ac:dyDescent="0.35">
      <c r="A1526" s="44">
        <v>0</v>
      </c>
      <c r="C1526" s="44" t="s">
        <v>542</v>
      </c>
      <c r="D1526" s="44" t="s">
        <v>332</v>
      </c>
      <c r="E1526" s="44" t="s">
        <v>333</v>
      </c>
      <c r="F1526" s="44">
        <v>43</v>
      </c>
      <c r="G1526" s="44" t="s">
        <v>334</v>
      </c>
      <c r="H1526" s="44" t="s">
        <v>31</v>
      </c>
      <c r="I1526" s="44">
        <v>2200</v>
      </c>
      <c r="J1526" s="44" t="s">
        <v>331</v>
      </c>
      <c r="K1526" s="45">
        <v>4500</v>
      </c>
    </row>
    <row r="1527" spans="1:11" x14ac:dyDescent="0.35">
      <c r="A1527" s="44">
        <v>0</v>
      </c>
      <c r="C1527" s="44" t="s">
        <v>542</v>
      </c>
      <c r="D1527" s="44" t="s">
        <v>335</v>
      </c>
      <c r="E1527" s="44" t="s">
        <v>336</v>
      </c>
      <c r="F1527" s="44">
        <v>43</v>
      </c>
      <c r="G1527" s="44" t="s">
        <v>337</v>
      </c>
      <c r="H1527" s="44" t="s">
        <v>31</v>
      </c>
      <c r="I1527" s="44">
        <v>2200</v>
      </c>
      <c r="J1527" s="44" t="s">
        <v>331</v>
      </c>
      <c r="K1527" s="45">
        <v>1500.0000000000002</v>
      </c>
    </row>
    <row r="1528" spans="1:11" x14ac:dyDescent="0.35">
      <c r="A1528" s="44">
        <v>0</v>
      </c>
      <c r="C1528" s="44" t="s">
        <v>542</v>
      </c>
      <c r="D1528" s="44" t="s">
        <v>338</v>
      </c>
      <c r="E1528" s="44" t="s">
        <v>339</v>
      </c>
      <c r="F1528" s="44">
        <v>43</v>
      </c>
      <c r="G1528" s="44" t="s">
        <v>340</v>
      </c>
      <c r="H1528" s="44" t="s">
        <v>31</v>
      </c>
      <c r="I1528" s="44">
        <v>2200</v>
      </c>
      <c r="J1528" s="44" t="s">
        <v>331</v>
      </c>
      <c r="K1528" s="45">
        <v>2000.0000000000002</v>
      </c>
    </row>
    <row r="1529" spans="1:11" x14ac:dyDescent="0.35">
      <c r="A1529" s="44">
        <v>0</v>
      </c>
      <c r="C1529" s="44" t="s">
        <v>542</v>
      </c>
      <c r="D1529" s="44" t="s">
        <v>341</v>
      </c>
      <c r="E1529" s="44" t="s">
        <v>342</v>
      </c>
      <c r="F1529" s="44">
        <v>24</v>
      </c>
      <c r="G1529" s="44" t="s">
        <v>343</v>
      </c>
      <c r="H1529" s="44" t="s">
        <v>295</v>
      </c>
      <c r="I1529" s="44" t="s">
        <v>150</v>
      </c>
      <c r="J1529" s="44" t="s">
        <v>344</v>
      </c>
      <c r="K1529" s="45">
        <v>500</v>
      </c>
    </row>
    <row r="1530" spans="1:11" x14ac:dyDescent="0.35">
      <c r="A1530" s="44">
        <v>0</v>
      </c>
      <c r="C1530" s="44" t="s">
        <v>542</v>
      </c>
      <c r="D1530" s="44" t="s">
        <v>345</v>
      </c>
      <c r="E1530" s="44" t="s">
        <v>346</v>
      </c>
      <c r="F1530" s="44">
        <v>24</v>
      </c>
      <c r="G1530" s="44" t="s">
        <v>347</v>
      </c>
      <c r="H1530" s="44" t="s">
        <v>305</v>
      </c>
      <c r="I1530" s="44" t="s">
        <v>150</v>
      </c>
      <c r="J1530" s="44" t="s">
        <v>348</v>
      </c>
      <c r="K1530" s="45">
        <v>1099.9999999999998</v>
      </c>
    </row>
    <row r="1531" spans="1:11" x14ac:dyDescent="0.35">
      <c r="A1531" s="44">
        <v>0</v>
      </c>
      <c r="C1531" s="44" t="s">
        <v>542</v>
      </c>
      <c r="D1531" s="44" t="s">
        <v>349</v>
      </c>
      <c r="E1531" s="44" t="s">
        <v>350</v>
      </c>
      <c r="F1531" s="44">
        <v>25</v>
      </c>
      <c r="G1531" s="44" t="s">
        <v>351</v>
      </c>
      <c r="H1531" s="44" t="s">
        <v>31</v>
      </c>
      <c r="I1531" s="44" t="s">
        <v>150</v>
      </c>
      <c r="J1531" s="44" t="s">
        <v>352</v>
      </c>
      <c r="K1531" s="45">
        <v>1800</v>
      </c>
    </row>
    <row r="1532" spans="1:11" x14ac:dyDescent="0.35">
      <c r="A1532" s="44">
        <v>0</v>
      </c>
      <c r="C1532" s="44" t="s">
        <v>542</v>
      </c>
      <c r="D1532" s="44" t="s">
        <v>353</v>
      </c>
      <c r="E1532" s="44" t="s">
        <v>354</v>
      </c>
      <c r="F1532" s="44">
        <v>61</v>
      </c>
      <c r="G1532" s="44" t="s">
        <v>355</v>
      </c>
      <c r="H1532" s="44" t="s">
        <v>31</v>
      </c>
      <c r="I1532" s="44">
        <v>2400</v>
      </c>
      <c r="J1532" s="44" t="s">
        <v>356</v>
      </c>
      <c r="K1532" s="45">
        <v>5000</v>
      </c>
    </row>
    <row r="1533" spans="1:11" x14ac:dyDescent="0.35">
      <c r="A1533" s="44">
        <v>518</v>
      </c>
      <c r="C1533" s="44" t="s">
        <v>627</v>
      </c>
      <c r="D1533" s="44" t="s">
        <v>622</v>
      </c>
      <c r="E1533" s="44" t="s">
        <v>623</v>
      </c>
      <c r="F1533" s="44">
        <v>78</v>
      </c>
      <c r="G1533" s="44" t="s">
        <v>624</v>
      </c>
      <c r="H1533" s="44" t="s">
        <v>31</v>
      </c>
      <c r="I1533" s="44">
        <v>2600</v>
      </c>
      <c r="J1533" s="44" t="s">
        <v>625</v>
      </c>
      <c r="K1533" s="45">
        <v>24750</v>
      </c>
    </row>
    <row r="1534" spans="1:11" x14ac:dyDescent="0.35">
      <c r="A1534" s="44">
        <v>0</v>
      </c>
      <c r="C1534" s="44" t="s">
        <v>542</v>
      </c>
      <c r="D1534" s="44" t="s">
        <v>367</v>
      </c>
      <c r="E1534" s="44" t="s">
        <v>368</v>
      </c>
      <c r="F1534" s="44">
        <v>25</v>
      </c>
      <c r="G1534" s="44" t="s">
        <v>369</v>
      </c>
      <c r="H1534" s="44" t="s">
        <v>31</v>
      </c>
      <c r="I1534" s="44">
        <v>1900</v>
      </c>
      <c r="J1534" s="44" t="s">
        <v>360</v>
      </c>
      <c r="K1534" s="45">
        <v>1200</v>
      </c>
    </row>
    <row r="1535" spans="1:11" x14ac:dyDescent="0.35">
      <c r="A1535" s="44">
        <v>0</v>
      </c>
      <c r="C1535" s="44" t="s">
        <v>542</v>
      </c>
      <c r="D1535" s="44" t="s">
        <v>377</v>
      </c>
      <c r="E1535" s="44" t="s">
        <v>378</v>
      </c>
      <c r="F1535" s="44">
        <v>25</v>
      </c>
      <c r="G1535" s="44" t="s">
        <v>135</v>
      </c>
      <c r="H1535" s="44" t="s">
        <v>31</v>
      </c>
      <c r="I1535" s="44" t="s">
        <v>137</v>
      </c>
      <c r="J1535" s="44" t="s">
        <v>379</v>
      </c>
      <c r="K1535" s="45">
        <v>299.99999999999994</v>
      </c>
    </row>
    <row r="1536" spans="1:11" x14ac:dyDescent="0.35">
      <c r="A1536" s="44">
        <v>0</v>
      </c>
      <c r="C1536" s="44" t="s">
        <v>542</v>
      </c>
      <c r="D1536" s="44" t="s">
        <v>556</v>
      </c>
      <c r="E1536" s="44" t="s">
        <v>557</v>
      </c>
      <c r="F1536" s="44">
        <v>25</v>
      </c>
      <c r="G1536" s="44" t="s">
        <v>558</v>
      </c>
      <c r="H1536" s="44" t="s">
        <v>31</v>
      </c>
      <c r="I1536" s="44" t="s">
        <v>31</v>
      </c>
      <c r="J1536" s="44" t="s">
        <v>559</v>
      </c>
      <c r="K1536" s="45">
        <v>99.999999999999986</v>
      </c>
    </row>
    <row r="1537" spans="1:11" x14ac:dyDescent="0.35">
      <c r="A1537" s="44">
        <v>0</v>
      </c>
      <c r="C1537" s="44" t="s">
        <v>542</v>
      </c>
      <c r="D1537" s="44" t="s">
        <v>380</v>
      </c>
      <c r="E1537" s="44" t="s">
        <v>381</v>
      </c>
      <c r="F1537" s="44">
        <v>25</v>
      </c>
      <c r="G1537" s="44" t="s">
        <v>382</v>
      </c>
      <c r="H1537" s="44" t="s">
        <v>31</v>
      </c>
      <c r="I1537" s="44">
        <v>1100</v>
      </c>
      <c r="J1537" s="44" t="s">
        <v>383</v>
      </c>
      <c r="K1537" s="45">
        <v>300.00000000000006</v>
      </c>
    </row>
    <row r="1538" spans="1:11" x14ac:dyDescent="0.35">
      <c r="A1538" s="44">
        <v>0</v>
      </c>
      <c r="C1538" s="44" t="s">
        <v>542</v>
      </c>
      <c r="D1538" s="44" t="s">
        <v>391</v>
      </c>
      <c r="E1538" s="44" t="s">
        <v>392</v>
      </c>
      <c r="F1538" s="44">
        <v>25</v>
      </c>
      <c r="G1538" s="44" t="s">
        <v>393</v>
      </c>
      <c r="H1538" s="44" t="s">
        <v>31</v>
      </c>
      <c r="I1538" s="44">
        <v>1500</v>
      </c>
      <c r="J1538" s="44" t="s">
        <v>394</v>
      </c>
      <c r="K1538" s="45">
        <v>299.99999999999994</v>
      </c>
    </row>
    <row r="1539" spans="1:11" x14ac:dyDescent="0.35">
      <c r="A1539" s="44">
        <v>0</v>
      </c>
      <c r="C1539" s="44" t="s">
        <v>542</v>
      </c>
      <c r="D1539" s="44" t="s">
        <v>395</v>
      </c>
      <c r="E1539" s="44" t="s">
        <v>396</v>
      </c>
      <c r="F1539" s="44">
        <v>25</v>
      </c>
      <c r="G1539" s="44" t="s">
        <v>397</v>
      </c>
      <c r="H1539" s="44" t="s">
        <v>31</v>
      </c>
      <c r="I1539" s="44">
        <v>1700</v>
      </c>
      <c r="J1539" s="44" t="s">
        <v>398</v>
      </c>
      <c r="K1539" s="45">
        <v>299.99999999999994</v>
      </c>
    </row>
    <row r="1540" spans="1:11" x14ac:dyDescent="0.35">
      <c r="A1540" s="44">
        <v>0</v>
      </c>
      <c r="C1540" s="44" t="s">
        <v>542</v>
      </c>
      <c r="D1540" s="44" t="s">
        <v>401</v>
      </c>
      <c r="E1540" s="44" t="s">
        <v>402</v>
      </c>
      <c r="F1540" s="44">
        <v>25</v>
      </c>
      <c r="G1540" s="44" t="s">
        <v>403</v>
      </c>
      <c r="H1540" s="44" t="s">
        <v>31</v>
      </c>
      <c r="I1540" s="44">
        <v>1900</v>
      </c>
      <c r="J1540" s="44" t="s">
        <v>360</v>
      </c>
      <c r="K1540" s="45">
        <v>10000</v>
      </c>
    </row>
    <row r="1541" spans="1:11" x14ac:dyDescent="0.35">
      <c r="A1541" s="44">
        <v>0</v>
      </c>
      <c r="C1541" s="44" t="s">
        <v>542</v>
      </c>
      <c r="D1541" s="44" t="s">
        <v>410</v>
      </c>
      <c r="E1541" s="44" t="s">
        <v>411</v>
      </c>
      <c r="F1541" s="44">
        <v>25</v>
      </c>
      <c r="G1541" s="44" t="s">
        <v>412</v>
      </c>
      <c r="H1541" s="44" t="s">
        <v>31</v>
      </c>
      <c r="I1541" s="44">
        <v>1800</v>
      </c>
      <c r="J1541" s="44" t="s">
        <v>413</v>
      </c>
      <c r="K1541" s="45">
        <v>10999.999999999998</v>
      </c>
    </row>
    <row r="1542" spans="1:11" x14ac:dyDescent="0.35">
      <c r="A1542" s="44">
        <v>0</v>
      </c>
      <c r="C1542" s="44" t="s">
        <v>542</v>
      </c>
      <c r="D1542" s="44" t="s">
        <v>414</v>
      </c>
      <c r="E1542" s="44" t="s">
        <v>415</v>
      </c>
      <c r="F1542" s="44">
        <v>51</v>
      </c>
      <c r="G1542" s="44" t="s">
        <v>416</v>
      </c>
      <c r="H1542" s="44" t="s">
        <v>417</v>
      </c>
      <c r="I1542" s="44">
        <v>2300</v>
      </c>
      <c r="J1542" s="44" t="s">
        <v>418</v>
      </c>
      <c r="K1542" s="45">
        <v>69955.199999999997</v>
      </c>
    </row>
    <row r="1543" spans="1:11" x14ac:dyDescent="0.35">
      <c r="A1543" s="44">
        <v>0</v>
      </c>
      <c r="C1543" s="44" t="s">
        <v>542</v>
      </c>
      <c r="D1543" s="44" t="s">
        <v>419</v>
      </c>
      <c r="E1543" s="44" t="s">
        <v>420</v>
      </c>
      <c r="F1543" s="44">
        <v>24</v>
      </c>
      <c r="G1543" s="44" t="s">
        <v>421</v>
      </c>
      <c r="H1543" s="44" t="s">
        <v>417</v>
      </c>
      <c r="I1543" s="44">
        <v>1700</v>
      </c>
      <c r="J1543" s="44" t="s">
        <v>422</v>
      </c>
      <c r="K1543" s="45">
        <v>109900.79999999997</v>
      </c>
    </row>
    <row r="1544" spans="1:11" x14ac:dyDescent="0.35">
      <c r="A1544" s="44">
        <v>0</v>
      </c>
      <c r="C1544" s="44" t="s">
        <v>542</v>
      </c>
      <c r="D1544" s="44" t="s">
        <v>423</v>
      </c>
      <c r="E1544" s="44" t="s">
        <v>424</v>
      </c>
      <c r="F1544" s="44">
        <v>77</v>
      </c>
      <c r="G1544" s="44" t="s">
        <v>425</v>
      </c>
      <c r="H1544" s="44" t="s">
        <v>417</v>
      </c>
      <c r="I1544" s="44">
        <v>2600</v>
      </c>
      <c r="J1544" s="44" t="s">
        <v>426</v>
      </c>
      <c r="K1544" s="45">
        <v>194040</v>
      </c>
    </row>
    <row r="1545" spans="1:11" x14ac:dyDescent="0.35">
      <c r="A1545" s="44">
        <v>523</v>
      </c>
      <c r="C1545" s="44" t="s">
        <v>628</v>
      </c>
      <c r="D1545" s="44" t="s">
        <v>622</v>
      </c>
      <c r="E1545" s="44" t="s">
        <v>623</v>
      </c>
      <c r="F1545" s="44">
        <v>78</v>
      </c>
      <c r="G1545" s="44" t="s">
        <v>624</v>
      </c>
      <c r="H1545" s="44" t="s">
        <v>31</v>
      </c>
      <c r="I1545" s="44">
        <v>2600</v>
      </c>
      <c r="J1545" s="44" t="s">
        <v>625</v>
      </c>
      <c r="K1545" s="45">
        <v>24480</v>
      </c>
    </row>
    <row r="1546" spans="1:11" x14ac:dyDescent="0.35">
      <c r="A1546" s="44">
        <v>535</v>
      </c>
      <c r="C1546" s="44" t="s">
        <v>483</v>
      </c>
      <c r="D1546" s="44" t="s">
        <v>622</v>
      </c>
      <c r="E1546" s="44" t="s">
        <v>623</v>
      </c>
      <c r="F1546" s="44">
        <v>78</v>
      </c>
      <c r="G1546" s="44" t="s">
        <v>624</v>
      </c>
      <c r="H1546" s="44" t="s">
        <v>31</v>
      </c>
      <c r="I1546" s="44">
        <v>2600</v>
      </c>
      <c r="J1546" s="44" t="s">
        <v>625</v>
      </c>
      <c r="K1546" s="45">
        <v>170000</v>
      </c>
    </row>
    <row r="1547" spans="1:11" x14ac:dyDescent="0.35">
      <c r="A1547" s="44">
        <v>0</v>
      </c>
      <c r="C1547" s="44" t="s">
        <v>542</v>
      </c>
      <c r="D1547" s="44" t="s">
        <v>448</v>
      </c>
      <c r="E1547" s="44" t="s">
        <v>449</v>
      </c>
      <c r="F1547" s="44">
        <v>72</v>
      </c>
      <c r="G1547" s="44" t="s">
        <v>450</v>
      </c>
      <c r="H1547" s="44" t="s">
        <v>389</v>
      </c>
      <c r="I1547" s="44">
        <v>2500</v>
      </c>
      <c r="J1547" s="44" t="s">
        <v>451</v>
      </c>
      <c r="K1547" s="45">
        <v>311622.41600000003</v>
      </c>
    </row>
    <row r="1548" spans="1:11" x14ac:dyDescent="0.35">
      <c r="A1548" s="44">
        <v>0</v>
      </c>
      <c r="C1548" s="44" t="s">
        <v>542</v>
      </c>
      <c r="D1548" s="44" t="s">
        <v>452</v>
      </c>
      <c r="E1548" s="44" t="s">
        <v>453</v>
      </c>
      <c r="F1548" s="44">
        <v>27</v>
      </c>
      <c r="G1548" s="44" t="s">
        <v>454</v>
      </c>
      <c r="H1548" s="44" t="s">
        <v>389</v>
      </c>
      <c r="I1548" s="44">
        <v>1600</v>
      </c>
      <c r="J1548" s="44" t="s">
        <v>455</v>
      </c>
      <c r="K1548" s="45">
        <v>119258.75000000001</v>
      </c>
    </row>
    <row r="1549" spans="1:11" x14ac:dyDescent="0.35">
      <c r="A1549" s="44">
        <v>0</v>
      </c>
      <c r="C1549" s="44" t="s">
        <v>542</v>
      </c>
      <c r="D1549" s="44" t="s">
        <v>456</v>
      </c>
      <c r="E1549" s="44" t="s">
        <v>457</v>
      </c>
      <c r="F1549" s="44">
        <v>27</v>
      </c>
      <c r="G1549" s="44" t="s">
        <v>458</v>
      </c>
      <c r="H1549" s="44" t="s">
        <v>389</v>
      </c>
      <c r="I1549" s="44">
        <v>1600</v>
      </c>
      <c r="J1549" s="44" t="s">
        <v>455</v>
      </c>
      <c r="K1549" s="45">
        <v>15724.181661148692</v>
      </c>
    </row>
    <row r="1550" spans="1:11" x14ac:dyDescent="0.35">
      <c r="A1550" s="44">
        <v>0</v>
      </c>
      <c r="C1550" s="44" t="s">
        <v>542</v>
      </c>
      <c r="D1550" s="44" t="s">
        <v>459</v>
      </c>
      <c r="E1550" s="44" t="s">
        <v>460</v>
      </c>
      <c r="F1550" s="44">
        <v>27</v>
      </c>
      <c r="G1550" s="44" t="s">
        <v>461</v>
      </c>
      <c r="H1550" s="44" t="s">
        <v>389</v>
      </c>
      <c r="I1550" s="44">
        <v>1600</v>
      </c>
      <c r="J1550" s="44" t="s">
        <v>455</v>
      </c>
      <c r="K1550" s="45">
        <v>13058.874334244998</v>
      </c>
    </row>
    <row r="1551" spans="1:11" x14ac:dyDescent="0.35">
      <c r="A1551" s="44">
        <v>0</v>
      </c>
      <c r="C1551" s="44" t="s">
        <v>542</v>
      </c>
      <c r="D1551" s="44" t="s">
        <v>462</v>
      </c>
      <c r="E1551" s="44" t="s">
        <v>463</v>
      </c>
      <c r="F1551" s="44">
        <v>27</v>
      </c>
      <c r="G1551" s="44" t="s">
        <v>464</v>
      </c>
      <c r="H1551" s="44" t="s">
        <v>389</v>
      </c>
      <c r="I1551" s="44">
        <v>1600</v>
      </c>
      <c r="J1551" s="44" t="s">
        <v>455</v>
      </c>
      <c r="K1551" s="45">
        <v>4100.3125000000009</v>
      </c>
    </row>
    <row r="1552" spans="1:11" x14ac:dyDescent="0.35">
      <c r="A1552" s="44">
        <v>0</v>
      </c>
      <c r="C1552" s="44" t="s">
        <v>542</v>
      </c>
      <c r="D1552" s="44" t="s">
        <v>465</v>
      </c>
      <c r="E1552" s="44" t="s">
        <v>466</v>
      </c>
      <c r="F1552" s="44">
        <v>27</v>
      </c>
      <c r="G1552" s="44" t="s">
        <v>467</v>
      </c>
      <c r="H1552" s="44" t="s">
        <v>389</v>
      </c>
      <c r="I1552" s="44">
        <v>1600</v>
      </c>
      <c r="J1552" s="44" t="s">
        <v>455</v>
      </c>
      <c r="K1552" s="45">
        <v>7706.3480639124791</v>
      </c>
    </row>
    <row r="1553" spans="1:11" x14ac:dyDescent="0.35">
      <c r="A1553" s="44">
        <v>0</v>
      </c>
      <c r="C1553" s="44" t="s">
        <v>542</v>
      </c>
      <c r="D1553" s="44" t="s">
        <v>473</v>
      </c>
      <c r="E1553" s="44" t="s">
        <v>474</v>
      </c>
      <c r="F1553" s="44">
        <v>79</v>
      </c>
      <c r="G1553" s="44" t="s">
        <v>475</v>
      </c>
      <c r="H1553" s="44" t="s">
        <v>476</v>
      </c>
      <c r="I1553" s="44">
        <v>2600</v>
      </c>
      <c r="J1553" s="44" t="s">
        <v>477</v>
      </c>
      <c r="K1553" s="45">
        <v>105000</v>
      </c>
    </row>
    <row r="1554" spans="1:11" x14ac:dyDescent="0.35">
      <c r="A1554" s="44">
        <v>0</v>
      </c>
      <c r="C1554" s="44" t="s">
        <v>542</v>
      </c>
      <c r="D1554" s="44" t="s">
        <v>571</v>
      </c>
      <c r="E1554" s="44" t="s">
        <v>572</v>
      </c>
      <c r="F1554" s="44">
        <v>25</v>
      </c>
      <c r="G1554" s="44" t="s">
        <v>573</v>
      </c>
      <c r="H1554" s="44" t="s">
        <v>574</v>
      </c>
      <c r="I1554" s="44">
        <v>1600</v>
      </c>
      <c r="J1554" s="44" t="s">
        <v>575</v>
      </c>
      <c r="K1554" s="45">
        <v>75000</v>
      </c>
    </row>
    <row r="1555" spans="1:11" x14ac:dyDescent="0.35">
      <c r="A1555" s="44">
        <v>0</v>
      </c>
      <c r="C1555" s="44" t="s">
        <v>639</v>
      </c>
      <c r="D1555" s="44" t="s">
        <v>514</v>
      </c>
      <c r="E1555" s="44" t="s">
        <v>515</v>
      </c>
      <c r="F1555" s="44">
        <v>6</v>
      </c>
      <c r="G1555" s="44" t="s">
        <v>516</v>
      </c>
      <c r="H1555" s="44">
        <v>1900</v>
      </c>
      <c r="I1555" s="44" t="s">
        <v>150</v>
      </c>
      <c r="J1555" s="44" t="s">
        <v>517</v>
      </c>
      <c r="K1555" s="45">
        <v>-1180405.1140817963</v>
      </c>
    </row>
    <row r="1556" spans="1:11" x14ac:dyDescent="0.35">
      <c r="A1556" s="44">
        <v>0</v>
      </c>
      <c r="C1556" s="44" t="s">
        <v>639</v>
      </c>
      <c r="D1556" s="44" t="s">
        <v>640</v>
      </c>
      <c r="E1556" s="44" t="s">
        <v>641</v>
      </c>
      <c r="F1556" s="44">
        <v>6</v>
      </c>
      <c r="G1556" s="44" t="s">
        <v>450</v>
      </c>
      <c r="H1556" s="44">
        <v>1900</v>
      </c>
      <c r="I1556" s="44">
        <v>2500</v>
      </c>
      <c r="J1556" s="44" t="s">
        <v>642</v>
      </c>
      <c r="K1556" s="45">
        <v>13124091.174149999</v>
      </c>
    </row>
    <row r="1557" spans="1:11" x14ac:dyDescent="0.35">
      <c r="A1557" s="44">
        <v>0</v>
      </c>
      <c r="C1557" s="44" t="s">
        <v>639</v>
      </c>
      <c r="D1557" s="44" t="s">
        <v>643</v>
      </c>
      <c r="E1557" s="44" t="s">
        <v>644</v>
      </c>
      <c r="F1557" s="44">
        <v>6</v>
      </c>
      <c r="G1557" s="44" t="s">
        <v>454</v>
      </c>
      <c r="H1557" s="44">
        <v>1900</v>
      </c>
      <c r="I1557" s="44">
        <v>1600</v>
      </c>
      <c r="J1557" s="44" t="s">
        <v>204</v>
      </c>
      <c r="K1557" s="45">
        <v>1293001.875</v>
      </c>
    </row>
    <row r="1558" spans="1:11" x14ac:dyDescent="0.35">
      <c r="A1558" s="44">
        <v>0</v>
      </c>
      <c r="C1558" s="44" t="s">
        <v>639</v>
      </c>
      <c r="D1558" s="44" t="s">
        <v>645</v>
      </c>
      <c r="E1558" s="44" t="s">
        <v>646</v>
      </c>
      <c r="F1558" s="44">
        <v>6</v>
      </c>
      <c r="G1558" s="44" t="s">
        <v>458</v>
      </c>
      <c r="H1558" s="44">
        <v>1900</v>
      </c>
      <c r="I1558" s="44">
        <v>1600</v>
      </c>
      <c r="J1558" s="44" t="s">
        <v>204</v>
      </c>
      <c r="K1558" s="45">
        <v>678206.20000000007</v>
      </c>
    </row>
    <row r="1559" spans="1:11" x14ac:dyDescent="0.35">
      <c r="A1559" s="44">
        <v>0</v>
      </c>
      <c r="C1559" s="44" t="s">
        <v>639</v>
      </c>
      <c r="D1559" s="44" t="s">
        <v>647</v>
      </c>
      <c r="E1559" s="44" t="s">
        <v>648</v>
      </c>
      <c r="F1559" s="44">
        <v>6</v>
      </c>
      <c r="G1559" s="44" t="s">
        <v>461</v>
      </c>
      <c r="H1559" s="44">
        <v>1900</v>
      </c>
      <c r="I1559" s="44">
        <v>1600</v>
      </c>
      <c r="J1559" s="44" t="s">
        <v>204</v>
      </c>
      <c r="K1559" s="45">
        <v>566999.99999999988</v>
      </c>
    </row>
    <row r="1560" spans="1:11" x14ac:dyDescent="0.35">
      <c r="A1560" s="44">
        <v>0</v>
      </c>
      <c r="C1560" s="44" t="s">
        <v>639</v>
      </c>
      <c r="D1560" s="44" t="s">
        <v>649</v>
      </c>
      <c r="E1560" s="44" t="s">
        <v>650</v>
      </c>
      <c r="F1560" s="44">
        <v>6</v>
      </c>
      <c r="G1560" s="44" t="s">
        <v>464</v>
      </c>
      <c r="H1560" s="44">
        <v>1900</v>
      </c>
      <c r="I1560" s="44">
        <v>1600</v>
      </c>
      <c r="J1560" s="44" t="s">
        <v>204</v>
      </c>
      <c r="K1560" s="45">
        <v>175285.06249999991</v>
      </c>
    </row>
    <row r="1561" spans="1:11" x14ac:dyDescent="0.35">
      <c r="A1561" s="44">
        <v>0</v>
      </c>
      <c r="C1561" s="44" t="s">
        <v>639</v>
      </c>
      <c r="D1561" s="44" t="s">
        <v>651</v>
      </c>
      <c r="E1561" s="44" t="s">
        <v>652</v>
      </c>
      <c r="F1561" s="44">
        <v>6</v>
      </c>
      <c r="G1561" s="44" t="s">
        <v>467</v>
      </c>
      <c r="H1561" s="44">
        <v>1900</v>
      </c>
      <c r="I1561" s="44">
        <v>1600</v>
      </c>
      <c r="J1561" s="44" t="s">
        <v>204</v>
      </c>
      <c r="K1561" s="45">
        <v>334600</v>
      </c>
    </row>
    <row r="1562" spans="1:11" x14ac:dyDescent="0.35">
      <c r="A1562" s="44">
        <v>0</v>
      </c>
      <c r="C1562" s="44" t="s">
        <v>639</v>
      </c>
      <c r="D1562" s="44" t="s">
        <v>653</v>
      </c>
      <c r="E1562" s="44" t="s">
        <v>654</v>
      </c>
      <c r="F1562" s="44">
        <v>6</v>
      </c>
      <c r="G1562" s="44" t="s">
        <v>567</v>
      </c>
      <c r="H1562" s="44">
        <v>1900</v>
      </c>
      <c r="I1562" s="44">
        <v>5000</v>
      </c>
      <c r="J1562" s="44" t="s">
        <v>655</v>
      </c>
      <c r="K1562" s="45">
        <v>34600</v>
      </c>
    </row>
    <row r="1563" spans="1:11" x14ac:dyDescent="0.35">
      <c r="A1563" s="44">
        <v>0</v>
      </c>
      <c r="C1563" s="44" t="s">
        <v>639</v>
      </c>
      <c r="D1563" s="44" t="s">
        <v>656</v>
      </c>
      <c r="E1563" s="44" t="s">
        <v>657</v>
      </c>
      <c r="F1563" s="44">
        <v>6</v>
      </c>
      <c r="G1563" s="44" t="s">
        <v>658</v>
      </c>
      <c r="H1563" s="44">
        <v>1500</v>
      </c>
      <c r="I1563" s="44">
        <v>2500</v>
      </c>
      <c r="J1563" s="44" t="s">
        <v>659</v>
      </c>
      <c r="K1563" s="45">
        <v>49000.000000000022</v>
      </c>
    </row>
    <row r="1564" spans="1:11" x14ac:dyDescent="0.35">
      <c r="A1564" s="44">
        <v>0</v>
      </c>
      <c r="C1564" s="44" t="s">
        <v>639</v>
      </c>
      <c r="D1564" s="44" t="s">
        <v>660</v>
      </c>
      <c r="E1564" s="44" t="s">
        <v>661</v>
      </c>
      <c r="F1564" s="44">
        <v>6</v>
      </c>
      <c r="G1564" s="44" t="s">
        <v>662</v>
      </c>
      <c r="H1564" s="44">
        <v>1500</v>
      </c>
      <c r="I1564" s="44">
        <v>2500</v>
      </c>
      <c r="J1564" s="44" t="s">
        <v>659</v>
      </c>
      <c r="K1564" s="45">
        <v>41184</v>
      </c>
    </row>
    <row r="1565" spans="1:11" x14ac:dyDescent="0.35">
      <c r="A1565" s="44">
        <v>0</v>
      </c>
      <c r="C1565" s="44" t="s">
        <v>639</v>
      </c>
      <c r="D1565" s="44" t="s">
        <v>663</v>
      </c>
      <c r="E1565" s="44" t="s">
        <v>664</v>
      </c>
      <c r="F1565" s="44">
        <v>6</v>
      </c>
      <c r="G1565" s="44" t="s">
        <v>665</v>
      </c>
      <c r="H1565" s="44">
        <v>1900</v>
      </c>
      <c r="I1565" s="44">
        <v>5000</v>
      </c>
      <c r="J1565" s="44" t="s">
        <v>655</v>
      </c>
      <c r="K1565" s="45">
        <v>1918000</v>
      </c>
    </row>
    <row r="1566" spans="1:11" x14ac:dyDescent="0.35">
      <c r="A1566" s="44">
        <v>0</v>
      </c>
      <c r="C1566" s="44" t="s">
        <v>639</v>
      </c>
      <c r="D1566" s="44" t="s">
        <v>666</v>
      </c>
      <c r="E1566" s="44" t="s">
        <v>667</v>
      </c>
      <c r="F1566" s="44">
        <v>58</v>
      </c>
      <c r="G1566" s="44" t="s">
        <v>254</v>
      </c>
      <c r="H1566" s="44" t="s">
        <v>178</v>
      </c>
      <c r="I1566" s="44">
        <v>2400</v>
      </c>
      <c r="J1566" s="44" t="s">
        <v>255</v>
      </c>
      <c r="K1566" s="45">
        <v>9820987.9999999963</v>
      </c>
    </row>
    <row r="1567" spans="1:11" x14ac:dyDescent="0.35">
      <c r="A1567" s="44">
        <v>0</v>
      </c>
      <c r="C1567" s="44" t="s">
        <v>639</v>
      </c>
      <c r="D1567" s="44" t="s">
        <v>668</v>
      </c>
      <c r="E1567" s="44" t="s">
        <v>669</v>
      </c>
      <c r="F1567" s="44">
        <v>40</v>
      </c>
      <c r="G1567" s="44" t="s">
        <v>670</v>
      </c>
      <c r="H1567" s="44" t="s">
        <v>190</v>
      </c>
      <c r="I1567" s="44">
        <v>2200</v>
      </c>
      <c r="J1567" s="44" t="s">
        <v>671</v>
      </c>
      <c r="K1567" s="45">
        <v>169500</v>
      </c>
    </row>
    <row r="1568" spans="1:11" x14ac:dyDescent="0.35">
      <c r="A1568" s="44">
        <v>0</v>
      </c>
      <c r="C1568" s="44" t="s">
        <v>639</v>
      </c>
      <c r="D1568" s="44" t="s">
        <v>672</v>
      </c>
      <c r="E1568" s="44" t="s">
        <v>673</v>
      </c>
      <c r="F1568" s="44">
        <v>40</v>
      </c>
      <c r="G1568" s="44" t="s">
        <v>674</v>
      </c>
      <c r="H1568" s="44" t="s">
        <v>190</v>
      </c>
      <c r="I1568" s="44">
        <v>2200</v>
      </c>
      <c r="J1568" s="44" t="s">
        <v>671</v>
      </c>
      <c r="K1568" s="45">
        <v>65999.999999999985</v>
      </c>
    </row>
    <row r="1569" spans="1:11" x14ac:dyDescent="0.35">
      <c r="A1569" s="44">
        <v>0</v>
      </c>
      <c r="C1569" s="44" t="s">
        <v>639</v>
      </c>
      <c r="D1569" s="44" t="s">
        <v>675</v>
      </c>
      <c r="E1569" s="44" t="s">
        <v>676</v>
      </c>
      <c r="F1569" s="44">
        <v>40</v>
      </c>
      <c r="G1569" s="44" t="s">
        <v>677</v>
      </c>
      <c r="H1569" s="44" t="s">
        <v>190</v>
      </c>
      <c r="I1569" s="44">
        <v>2200</v>
      </c>
      <c r="J1569" s="44" t="s">
        <v>671</v>
      </c>
      <c r="K1569" s="45">
        <v>8999.9999999999982</v>
      </c>
    </row>
    <row r="1570" spans="1:11" x14ac:dyDescent="0.35">
      <c r="A1570" s="44">
        <v>0</v>
      </c>
      <c r="C1570" s="44" t="s">
        <v>639</v>
      </c>
      <c r="D1570" s="44" t="s">
        <v>678</v>
      </c>
      <c r="E1570" s="44" t="s">
        <v>679</v>
      </c>
      <c r="F1570" s="44">
        <v>40</v>
      </c>
      <c r="G1570" s="44" t="s">
        <v>680</v>
      </c>
      <c r="H1570" s="44" t="s">
        <v>190</v>
      </c>
      <c r="I1570" s="44">
        <v>2200</v>
      </c>
      <c r="J1570" s="44" t="s">
        <v>671</v>
      </c>
      <c r="K1570" s="45">
        <v>80000</v>
      </c>
    </row>
    <row r="1571" spans="1:11" x14ac:dyDescent="0.35">
      <c r="A1571" s="44">
        <v>0</v>
      </c>
      <c r="C1571" s="44" t="s">
        <v>639</v>
      </c>
      <c r="D1571" s="44" t="s">
        <v>681</v>
      </c>
      <c r="E1571" s="44" t="s">
        <v>682</v>
      </c>
      <c r="F1571" s="44">
        <v>40</v>
      </c>
      <c r="G1571" s="44" t="s">
        <v>683</v>
      </c>
      <c r="H1571" s="44" t="s">
        <v>190</v>
      </c>
      <c r="I1571" s="44">
        <v>2200</v>
      </c>
      <c r="J1571" s="44" t="s">
        <v>671</v>
      </c>
      <c r="K1571" s="45">
        <v>22449.999999999996</v>
      </c>
    </row>
    <row r="1572" spans="1:11" x14ac:dyDescent="0.35">
      <c r="A1572" s="44">
        <v>0</v>
      </c>
      <c r="C1572" s="44" t="s">
        <v>639</v>
      </c>
      <c r="D1572" s="44" t="s">
        <v>684</v>
      </c>
      <c r="E1572" s="44" t="s">
        <v>685</v>
      </c>
      <c r="F1572" s="44">
        <v>40</v>
      </c>
      <c r="G1572" s="44" t="s">
        <v>282</v>
      </c>
      <c r="H1572" s="44" t="s">
        <v>190</v>
      </c>
      <c r="I1572" s="44">
        <v>2200</v>
      </c>
      <c r="J1572" s="44" t="s">
        <v>671</v>
      </c>
      <c r="K1572" s="45">
        <v>1706350.0000000007</v>
      </c>
    </row>
    <row r="1573" spans="1:11" x14ac:dyDescent="0.35">
      <c r="A1573" s="44">
        <v>0</v>
      </c>
      <c r="C1573" s="44" t="s">
        <v>639</v>
      </c>
      <c r="D1573" s="44" t="s">
        <v>686</v>
      </c>
      <c r="E1573" s="44" t="s">
        <v>290</v>
      </c>
      <c r="F1573" s="44">
        <v>23</v>
      </c>
      <c r="G1573" s="44" t="s">
        <v>687</v>
      </c>
      <c r="H1573" s="44" t="s">
        <v>292</v>
      </c>
      <c r="I1573" s="44">
        <v>1300</v>
      </c>
      <c r="J1573" s="44" t="s">
        <v>293</v>
      </c>
      <c r="K1573" s="45">
        <v>737019.48200000019</v>
      </c>
    </row>
    <row r="1574" spans="1:11" x14ac:dyDescent="0.35">
      <c r="A1574" s="44">
        <v>0</v>
      </c>
      <c r="C1574" s="44" t="s">
        <v>639</v>
      </c>
      <c r="D1574" s="44" t="s">
        <v>294</v>
      </c>
      <c r="E1574" s="44" t="s">
        <v>295</v>
      </c>
      <c r="F1574" s="44">
        <v>23</v>
      </c>
      <c r="G1574" s="44" t="s">
        <v>296</v>
      </c>
      <c r="H1574" s="44" t="s">
        <v>297</v>
      </c>
      <c r="I1574" s="44">
        <v>1300</v>
      </c>
      <c r="J1574" s="44" t="s">
        <v>298</v>
      </c>
      <c r="K1574" s="45">
        <v>172367.45949999994</v>
      </c>
    </row>
    <row r="1575" spans="1:11" x14ac:dyDescent="0.35">
      <c r="A1575" s="44">
        <v>0</v>
      </c>
      <c r="C1575" s="44" t="s">
        <v>639</v>
      </c>
      <c r="D1575" s="44" t="s">
        <v>299</v>
      </c>
      <c r="E1575" s="44" t="s">
        <v>300</v>
      </c>
      <c r="F1575" s="44">
        <v>23</v>
      </c>
      <c r="G1575" s="44" t="s">
        <v>301</v>
      </c>
      <c r="H1575" s="44" t="s">
        <v>302</v>
      </c>
      <c r="I1575" s="44">
        <v>1300</v>
      </c>
      <c r="J1575" s="44" t="s">
        <v>303</v>
      </c>
      <c r="K1575" s="45">
        <v>46210.833000000013</v>
      </c>
    </row>
    <row r="1576" spans="1:11" x14ac:dyDescent="0.35">
      <c r="A1576" s="44">
        <v>0</v>
      </c>
      <c r="C1576" s="44" t="s">
        <v>639</v>
      </c>
      <c r="D1576" s="44" t="s">
        <v>304</v>
      </c>
      <c r="E1576" s="44" t="s">
        <v>305</v>
      </c>
      <c r="F1576" s="44">
        <v>23</v>
      </c>
      <c r="G1576" s="44" t="s">
        <v>306</v>
      </c>
      <c r="H1576" s="44" t="s">
        <v>307</v>
      </c>
      <c r="I1576" s="44">
        <v>1300</v>
      </c>
      <c r="J1576" s="44" t="s">
        <v>308</v>
      </c>
      <c r="K1576" s="45">
        <v>4953.6000000000013</v>
      </c>
    </row>
    <row r="1577" spans="1:11" x14ac:dyDescent="0.35">
      <c r="A1577" s="44">
        <v>0</v>
      </c>
      <c r="C1577" s="44" t="s">
        <v>639</v>
      </c>
      <c r="D1577" s="44" t="s">
        <v>309</v>
      </c>
      <c r="E1577" s="44" t="s">
        <v>310</v>
      </c>
      <c r="F1577" s="44">
        <v>23</v>
      </c>
      <c r="G1577" s="44" t="s">
        <v>311</v>
      </c>
      <c r="H1577" s="44" t="s">
        <v>312</v>
      </c>
      <c r="I1577" s="44">
        <v>1300</v>
      </c>
      <c r="J1577" s="44" t="s">
        <v>313</v>
      </c>
      <c r="K1577" s="45">
        <v>41903.123775</v>
      </c>
    </row>
    <row r="1578" spans="1:11" x14ac:dyDescent="0.35">
      <c r="A1578" s="44">
        <v>0</v>
      </c>
      <c r="C1578" s="44" t="s">
        <v>639</v>
      </c>
      <c r="D1578" s="44" t="s">
        <v>314</v>
      </c>
      <c r="E1578" s="44" t="s">
        <v>315</v>
      </c>
      <c r="F1578" s="44">
        <v>23</v>
      </c>
      <c r="G1578" s="44" t="s">
        <v>316</v>
      </c>
      <c r="H1578" s="44" t="s">
        <v>27</v>
      </c>
      <c r="I1578" s="44">
        <v>1300</v>
      </c>
      <c r="J1578" s="44" t="s">
        <v>317</v>
      </c>
      <c r="K1578" s="45">
        <v>491049.39999999997</v>
      </c>
    </row>
    <row r="1579" spans="1:11" x14ac:dyDescent="0.35">
      <c r="A1579" s="44">
        <v>0</v>
      </c>
      <c r="C1579" s="44" t="s">
        <v>639</v>
      </c>
      <c r="D1579" s="44" t="s">
        <v>318</v>
      </c>
      <c r="E1579" s="44" t="s">
        <v>319</v>
      </c>
      <c r="F1579" s="44">
        <v>23</v>
      </c>
      <c r="G1579" s="44" t="s">
        <v>320</v>
      </c>
      <c r="H1579" s="44" t="s">
        <v>321</v>
      </c>
      <c r="I1579" s="44">
        <v>1300</v>
      </c>
      <c r="J1579" s="44" t="s">
        <v>322</v>
      </c>
      <c r="K1579" s="45">
        <v>738042.91213919979</v>
      </c>
    </row>
    <row r="1580" spans="1:11" x14ac:dyDescent="0.35">
      <c r="A1580" s="44">
        <v>0</v>
      </c>
      <c r="C1580" s="44" t="s">
        <v>639</v>
      </c>
      <c r="D1580" s="44" t="s">
        <v>323</v>
      </c>
      <c r="E1580" s="44" t="s">
        <v>324</v>
      </c>
      <c r="F1580" s="44">
        <v>23</v>
      </c>
      <c r="G1580" s="44" t="s">
        <v>325</v>
      </c>
      <c r="H1580" s="44" t="s">
        <v>326</v>
      </c>
      <c r="I1580" s="44">
        <v>1300</v>
      </c>
      <c r="J1580" s="44" t="s">
        <v>327</v>
      </c>
      <c r="K1580" s="45">
        <v>58411.200000000019</v>
      </c>
    </row>
    <row r="1581" spans="1:11" x14ac:dyDescent="0.35">
      <c r="A1581" s="44">
        <v>0</v>
      </c>
      <c r="C1581" s="44" t="s">
        <v>639</v>
      </c>
      <c r="D1581" s="44" t="s">
        <v>688</v>
      </c>
      <c r="E1581" s="44" t="s">
        <v>689</v>
      </c>
      <c r="F1581" s="44">
        <v>61</v>
      </c>
      <c r="G1581" s="44" t="s">
        <v>690</v>
      </c>
      <c r="H1581" s="44" t="s">
        <v>31</v>
      </c>
      <c r="I1581" s="44">
        <v>2400</v>
      </c>
      <c r="J1581" s="44" t="s">
        <v>356</v>
      </c>
      <c r="K1581" s="45">
        <v>64400.000000000007</v>
      </c>
    </row>
    <row r="1582" spans="1:11" x14ac:dyDescent="0.35">
      <c r="A1582" s="44">
        <v>0</v>
      </c>
      <c r="C1582" s="44" t="s">
        <v>639</v>
      </c>
      <c r="D1582" s="44" t="s">
        <v>691</v>
      </c>
      <c r="E1582" s="44" t="s">
        <v>692</v>
      </c>
      <c r="F1582" s="44">
        <v>43</v>
      </c>
      <c r="G1582" s="44" t="s">
        <v>337</v>
      </c>
      <c r="H1582" s="44" t="s">
        <v>31</v>
      </c>
      <c r="I1582" s="44">
        <v>2200</v>
      </c>
      <c r="J1582" s="44" t="s">
        <v>331</v>
      </c>
      <c r="K1582" s="45">
        <v>78057</v>
      </c>
    </row>
    <row r="1583" spans="1:11" x14ac:dyDescent="0.35">
      <c r="A1583" s="44">
        <v>0</v>
      </c>
      <c r="C1583" s="44" t="s">
        <v>639</v>
      </c>
      <c r="D1583" s="44" t="s">
        <v>693</v>
      </c>
      <c r="E1583" s="44" t="s">
        <v>694</v>
      </c>
      <c r="F1583" s="44">
        <v>43</v>
      </c>
      <c r="G1583" s="44" t="s">
        <v>695</v>
      </c>
      <c r="H1583" s="44" t="s">
        <v>31</v>
      </c>
      <c r="I1583" s="44">
        <v>2200</v>
      </c>
      <c r="J1583" s="44" t="s">
        <v>331</v>
      </c>
      <c r="K1583" s="45">
        <v>24999.999999999996</v>
      </c>
    </row>
    <row r="1584" spans="1:11" x14ac:dyDescent="0.35">
      <c r="A1584" s="44">
        <v>0</v>
      </c>
      <c r="C1584" s="44" t="s">
        <v>639</v>
      </c>
      <c r="D1584" s="44" t="s">
        <v>696</v>
      </c>
      <c r="E1584" s="44" t="s">
        <v>697</v>
      </c>
      <c r="F1584" s="44">
        <v>43</v>
      </c>
      <c r="G1584" s="44" t="s">
        <v>698</v>
      </c>
      <c r="H1584" s="44" t="s">
        <v>31</v>
      </c>
      <c r="I1584" s="44">
        <v>2200</v>
      </c>
      <c r="J1584" s="44" t="s">
        <v>331</v>
      </c>
      <c r="K1584" s="45">
        <v>167500</v>
      </c>
    </row>
    <row r="1585" spans="1:11" x14ac:dyDescent="0.35">
      <c r="A1585" s="44">
        <v>0</v>
      </c>
      <c r="C1585" s="44" t="s">
        <v>639</v>
      </c>
      <c r="D1585" s="44" t="s">
        <v>699</v>
      </c>
      <c r="E1585" s="44" t="s">
        <v>700</v>
      </c>
      <c r="F1585" s="44">
        <v>43</v>
      </c>
      <c r="G1585" s="44" t="s">
        <v>701</v>
      </c>
      <c r="H1585" s="44" t="s">
        <v>31</v>
      </c>
      <c r="I1585" s="44">
        <v>2200</v>
      </c>
      <c r="J1585" s="44" t="s">
        <v>331</v>
      </c>
      <c r="K1585" s="45">
        <v>35000.000000003995</v>
      </c>
    </row>
    <row r="1586" spans="1:11" x14ac:dyDescent="0.35">
      <c r="A1586" s="44">
        <v>0</v>
      </c>
      <c r="C1586" s="44" t="s">
        <v>639</v>
      </c>
      <c r="D1586" s="44" t="s">
        <v>702</v>
      </c>
      <c r="E1586" s="44" t="s">
        <v>703</v>
      </c>
      <c r="F1586" s="44">
        <v>43</v>
      </c>
      <c r="G1586" s="44" t="s">
        <v>704</v>
      </c>
      <c r="H1586" s="44" t="s">
        <v>31</v>
      </c>
      <c r="I1586" s="44">
        <v>2200</v>
      </c>
      <c r="J1586" s="44" t="s">
        <v>331</v>
      </c>
      <c r="K1586" s="45">
        <v>91999.999999995998</v>
      </c>
    </row>
    <row r="1587" spans="1:11" x14ac:dyDescent="0.35">
      <c r="A1587" s="44">
        <v>0</v>
      </c>
      <c r="C1587" s="44" t="s">
        <v>639</v>
      </c>
      <c r="D1587" s="44" t="s">
        <v>705</v>
      </c>
      <c r="E1587" s="44" t="s">
        <v>706</v>
      </c>
      <c r="F1587" s="44">
        <v>43</v>
      </c>
      <c r="G1587" s="44" t="s">
        <v>707</v>
      </c>
      <c r="H1587" s="44" t="s">
        <v>31</v>
      </c>
      <c r="I1587" s="44">
        <v>2200</v>
      </c>
      <c r="J1587" s="44" t="s">
        <v>331</v>
      </c>
      <c r="K1587" s="45">
        <v>83999.999999995998</v>
      </c>
    </row>
    <row r="1588" spans="1:11" x14ac:dyDescent="0.35">
      <c r="A1588" s="44">
        <v>0</v>
      </c>
      <c r="C1588" s="44" t="s">
        <v>639</v>
      </c>
      <c r="D1588" s="44" t="s">
        <v>708</v>
      </c>
      <c r="E1588" s="44" t="s">
        <v>709</v>
      </c>
      <c r="F1588" s="44">
        <v>43</v>
      </c>
      <c r="G1588" s="44" t="s">
        <v>340</v>
      </c>
      <c r="H1588" s="44" t="s">
        <v>31</v>
      </c>
      <c r="I1588" s="44">
        <v>2200</v>
      </c>
      <c r="J1588" s="44" t="s">
        <v>331</v>
      </c>
      <c r="K1588" s="45">
        <v>57839.999999999978</v>
      </c>
    </row>
    <row r="1589" spans="1:11" x14ac:dyDescent="0.35">
      <c r="A1589" s="44">
        <v>0</v>
      </c>
      <c r="C1589" s="44" t="s">
        <v>639</v>
      </c>
      <c r="D1589" s="44" t="s">
        <v>710</v>
      </c>
      <c r="E1589" s="44" t="s">
        <v>711</v>
      </c>
      <c r="F1589" s="44">
        <v>42</v>
      </c>
      <c r="G1589" s="44" t="s">
        <v>712</v>
      </c>
      <c r="H1589" s="44" t="s">
        <v>713</v>
      </c>
      <c r="I1589" s="44">
        <v>2200</v>
      </c>
      <c r="J1589" s="44" t="s">
        <v>714</v>
      </c>
      <c r="K1589" s="45">
        <v>18200</v>
      </c>
    </row>
    <row r="1590" spans="1:11" x14ac:dyDescent="0.35">
      <c r="A1590" s="44">
        <v>0</v>
      </c>
      <c r="C1590" s="44" t="s">
        <v>639</v>
      </c>
      <c r="D1590" s="44" t="s">
        <v>715</v>
      </c>
      <c r="E1590" s="44" t="s">
        <v>716</v>
      </c>
      <c r="F1590" s="44">
        <v>42</v>
      </c>
      <c r="G1590" s="44" t="s">
        <v>717</v>
      </c>
      <c r="H1590" s="44" t="s">
        <v>713</v>
      </c>
      <c r="I1590" s="44">
        <v>2200</v>
      </c>
      <c r="J1590" s="44" t="s">
        <v>714</v>
      </c>
      <c r="K1590" s="45">
        <v>182474</v>
      </c>
    </row>
    <row r="1591" spans="1:11" x14ac:dyDescent="0.35">
      <c r="A1591" s="44">
        <v>0</v>
      </c>
      <c r="C1591" s="44" t="s">
        <v>639</v>
      </c>
      <c r="D1591" s="44" t="s">
        <v>718</v>
      </c>
      <c r="E1591" s="44" t="s">
        <v>719</v>
      </c>
      <c r="F1591" s="44">
        <v>33</v>
      </c>
      <c r="G1591" s="44" t="s">
        <v>720</v>
      </c>
      <c r="H1591" s="44" t="s">
        <v>713</v>
      </c>
      <c r="I1591" s="44">
        <v>2100</v>
      </c>
      <c r="J1591" s="44" t="s">
        <v>721</v>
      </c>
      <c r="K1591" s="45">
        <v>205699.99999999997</v>
      </c>
    </row>
    <row r="1592" spans="1:11" x14ac:dyDescent="0.35">
      <c r="A1592" s="44">
        <v>0</v>
      </c>
      <c r="C1592" s="44" t="s">
        <v>639</v>
      </c>
      <c r="D1592" s="44" t="s">
        <v>722</v>
      </c>
      <c r="E1592" s="44" t="s">
        <v>723</v>
      </c>
      <c r="F1592" s="44">
        <v>43</v>
      </c>
      <c r="G1592" s="44" t="s">
        <v>724</v>
      </c>
      <c r="H1592" s="44" t="s">
        <v>31</v>
      </c>
      <c r="I1592" s="44">
        <v>2200</v>
      </c>
      <c r="J1592" s="44" t="s">
        <v>331</v>
      </c>
      <c r="K1592" s="45">
        <v>40000</v>
      </c>
    </row>
    <row r="1593" spans="1:11" x14ac:dyDescent="0.35">
      <c r="A1593" s="44">
        <v>0</v>
      </c>
      <c r="C1593" s="44" t="s">
        <v>639</v>
      </c>
      <c r="D1593" s="44" t="s">
        <v>725</v>
      </c>
      <c r="E1593" s="44" t="s">
        <v>726</v>
      </c>
      <c r="F1593" s="44">
        <v>43</v>
      </c>
      <c r="G1593" s="44" t="s">
        <v>727</v>
      </c>
      <c r="H1593" s="44" t="s">
        <v>31</v>
      </c>
      <c r="I1593" s="44">
        <v>2200</v>
      </c>
      <c r="J1593" s="44" t="s">
        <v>331</v>
      </c>
      <c r="K1593" s="45">
        <v>123240</v>
      </c>
    </row>
    <row r="1594" spans="1:11" x14ac:dyDescent="0.35">
      <c r="A1594" s="44">
        <v>0</v>
      </c>
      <c r="C1594" s="44" t="s">
        <v>639</v>
      </c>
      <c r="D1594" s="44" t="s">
        <v>728</v>
      </c>
      <c r="E1594" s="44" t="s">
        <v>729</v>
      </c>
      <c r="F1594" s="44">
        <v>34</v>
      </c>
      <c r="G1594" s="44" t="s">
        <v>730</v>
      </c>
      <c r="H1594" s="44" t="s">
        <v>31</v>
      </c>
      <c r="I1594" s="44">
        <v>2100</v>
      </c>
      <c r="J1594" s="44" t="s">
        <v>613</v>
      </c>
      <c r="K1594" s="45">
        <v>60000</v>
      </c>
    </row>
    <row r="1595" spans="1:11" x14ac:dyDescent="0.35">
      <c r="A1595" s="44">
        <v>0</v>
      </c>
      <c r="C1595" s="44" t="s">
        <v>639</v>
      </c>
      <c r="D1595" s="44" t="s">
        <v>731</v>
      </c>
      <c r="E1595" s="44" t="s">
        <v>732</v>
      </c>
      <c r="F1595" s="44">
        <v>162</v>
      </c>
      <c r="G1595" s="44" t="s">
        <v>733</v>
      </c>
      <c r="H1595" s="44" t="s">
        <v>31</v>
      </c>
      <c r="I1595" s="44">
        <v>5000</v>
      </c>
      <c r="J1595" s="44" t="s">
        <v>734</v>
      </c>
      <c r="K1595" s="45">
        <v>58000</v>
      </c>
    </row>
    <row r="1596" spans="1:11" x14ac:dyDescent="0.35">
      <c r="A1596" s="44">
        <v>0</v>
      </c>
      <c r="C1596" s="44" t="s">
        <v>639</v>
      </c>
      <c r="D1596" s="44" t="s">
        <v>735</v>
      </c>
      <c r="E1596" s="44" t="s">
        <v>736</v>
      </c>
      <c r="F1596" s="44">
        <v>43</v>
      </c>
      <c r="G1596" s="44" t="s">
        <v>737</v>
      </c>
      <c r="H1596" s="44" t="s">
        <v>31</v>
      </c>
      <c r="I1596" s="44">
        <v>2200</v>
      </c>
      <c r="J1596" s="44" t="s">
        <v>331</v>
      </c>
      <c r="K1596" s="45">
        <v>169504.33333333337</v>
      </c>
    </row>
    <row r="1597" spans="1:11" x14ac:dyDescent="0.35">
      <c r="A1597" s="44">
        <v>0</v>
      </c>
      <c r="C1597" s="44" t="s">
        <v>639</v>
      </c>
      <c r="D1597" s="44" t="s">
        <v>738</v>
      </c>
      <c r="E1597" s="44" t="s">
        <v>739</v>
      </c>
      <c r="F1597" s="44">
        <v>69</v>
      </c>
      <c r="G1597" s="44" t="s">
        <v>343</v>
      </c>
      <c r="H1597" s="44" t="s">
        <v>295</v>
      </c>
      <c r="I1597" s="44">
        <v>2500</v>
      </c>
      <c r="J1597" s="44" t="s">
        <v>740</v>
      </c>
      <c r="K1597" s="45">
        <v>150</v>
      </c>
    </row>
    <row r="1598" spans="1:11" x14ac:dyDescent="0.35">
      <c r="A1598" s="44">
        <v>0</v>
      </c>
      <c r="C1598" s="44" t="s">
        <v>639</v>
      </c>
      <c r="D1598" s="44" t="s">
        <v>741</v>
      </c>
      <c r="E1598" s="44" t="s">
        <v>742</v>
      </c>
      <c r="F1598" s="44">
        <v>69</v>
      </c>
      <c r="G1598" s="44" t="s">
        <v>347</v>
      </c>
      <c r="H1598" s="44" t="s">
        <v>305</v>
      </c>
      <c r="I1598" s="44">
        <v>2500</v>
      </c>
      <c r="J1598" s="44" t="s">
        <v>743</v>
      </c>
      <c r="K1598" s="45">
        <v>3200</v>
      </c>
    </row>
    <row r="1599" spans="1:11" x14ac:dyDescent="0.35">
      <c r="A1599" s="44">
        <v>0</v>
      </c>
      <c r="C1599" s="44" t="s">
        <v>639</v>
      </c>
      <c r="D1599" s="44" t="s">
        <v>744</v>
      </c>
      <c r="E1599" s="44" t="s">
        <v>745</v>
      </c>
      <c r="F1599" s="44">
        <v>69</v>
      </c>
      <c r="G1599" s="44" t="s">
        <v>351</v>
      </c>
      <c r="H1599" s="44" t="s">
        <v>31</v>
      </c>
      <c r="I1599" s="44">
        <v>2500</v>
      </c>
      <c r="J1599" s="44" t="s">
        <v>746</v>
      </c>
      <c r="K1599" s="45">
        <v>350</v>
      </c>
    </row>
    <row r="1600" spans="1:11" x14ac:dyDescent="0.35">
      <c r="A1600" s="44">
        <v>0</v>
      </c>
      <c r="C1600" s="44" t="s">
        <v>639</v>
      </c>
      <c r="D1600" s="44" t="s">
        <v>747</v>
      </c>
      <c r="E1600" s="44" t="s">
        <v>748</v>
      </c>
      <c r="F1600" s="44">
        <v>69</v>
      </c>
      <c r="G1600" s="44" t="s">
        <v>355</v>
      </c>
      <c r="H1600" s="44" t="s">
        <v>31</v>
      </c>
      <c r="I1600" s="44">
        <v>2500</v>
      </c>
      <c r="J1600" s="44" t="s">
        <v>746</v>
      </c>
      <c r="K1600" s="45">
        <v>40096</v>
      </c>
    </row>
    <row r="1601" spans="1:11" x14ac:dyDescent="0.35">
      <c r="A1601" s="44">
        <v>0</v>
      </c>
      <c r="C1601" s="44" t="s">
        <v>639</v>
      </c>
      <c r="D1601" s="44" t="s">
        <v>749</v>
      </c>
      <c r="E1601" s="44" t="s">
        <v>750</v>
      </c>
      <c r="F1601" s="44">
        <v>43</v>
      </c>
      <c r="G1601" s="44" t="s">
        <v>751</v>
      </c>
      <c r="H1601" s="44" t="s">
        <v>31</v>
      </c>
      <c r="I1601" s="44">
        <v>2200</v>
      </c>
      <c r="J1601" s="44" t="s">
        <v>331</v>
      </c>
      <c r="K1601" s="45">
        <v>358127.99999999994</v>
      </c>
    </row>
    <row r="1602" spans="1:11" x14ac:dyDescent="0.35">
      <c r="A1602" s="44">
        <v>0</v>
      </c>
      <c r="C1602" s="44" t="s">
        <v>639</v>
      </c>
      <c r="D1602" s="44" t="s">
        <v>752</v>
      </c>
      <c r="E1602" s="44" t="s">
        <v>753</v>
      </c>
      <c r="F1602" s="44">
        <v>69</v>
      </c>
      <c r="G1602" s="44" t="s">
        <v>372</v>
      </c>
      <c r="H1602" s="44" t="s">
        <v>31</v>
      </c>
      <c r="I1602" s="44">
        <v>2500</v>
      </c>
      <c r="J1602" s="44" t="s">
        <v>746</v>
      </c>
      <c r="K1602" s="45">
        <v>137500</v>
      </c>
    </row>
    <row r="1603" spans="1:11" x14ac:dyDescent="0.35">
      <c r="A1603" s="44">
        <v>0</v>
      </c>
      <c r="C1603" s="44" t="s">
        <v>639</v>
      </c>
      <c r="D1603" s="44" t="s">
        <v>754</v>
      </c>
      <c r="E1603" s="44" t="s">
        <v>755</v>
      </c>
      <c r="F1603" s="44">
        <v>69</v>
      </c>
      <c r="G1603" s="44" t="s">
        <v>756</v>
      </c>
      <c r="H1603" s="44" t="s">
        <v>290</v>
      </c>
      <c r="I1603" s="44">
        <v>2500</v>
      </c>
      <c r="J1603" s="44" t="s">
        <v>757</v>
      </c>
      <c r="K1603" s="45">
        <v>249999.99999999994</v>
      </c>
    </row>
    <row r="1604" spans="1:11" x14ac:dyDescent="0.35">
      <c r="A1604" s="44">
        <v>0</v>
      </c>
      <c r="C1604" s="44" t="s">
        <v>639</v>
      </c>
      <c r="D1604" s="44" t="s">
        <v>758</v>
      </c>
      <c r="E1604" s="44" t="s">
        <v>759</v>
      </c>
      <c r="F1604" s="44">
        <v>69</v>
      </c>
      <c r="G1604" s="44" t="s">
        <v>531</v>
      </c>
      <c r="H1604" s="44" t="s">
        <v>446</v>
      </c>
      <c r="I1604" s="44">
        <v>2500</v>
      </c>
      <c r="J1604" s="44" t="s">
        <v>760</v>
      </c>
      <c r="K1604" s="45">
        <v>1508600.0000000002</v>
      </c>
    </row>
    <row r="1605" spans="1:11" x14ac:dyDescent="0.35">
      <c r="A1605" s="44">
        <v>0</v>
      </c>
      <c r="C1605" s="44" t="s">
        <v>639</v>
      </c>
      <c r="D1605" s="44" t="s">
        <v>761</v>
      </c>
      <c r="E1605" s="44" t="s">
        <v>762</v>
      </c>
      <c r="F1605" s="44">
        <v>34</v>
      </c>
      <c r="G1605" s="44" t="s">
        <v>763</v>
      </c>
      <c r="H1605" s="44" t="s">
        <v>31</v>
      </c>
      <c r="I1605" s="44">
        <v>2100</v>
      </c>
      <c r="J1605" s="44" t="s">
        <v>613</v>
      </c>
      <c r="K1605" s="45">
        <v>36000</v>
      </c>
    </row>
    <row r="1606" spans="1:11" x14ac:dyDescent="0.35">
      <c r="A1606" s="44">
        <v>0</v>
      </c>
      <c r="C1606" s="44" t="s">
        <v>639</v>
      </c>
      <c r="D1606" s="44" t="s">
        <v>764</v>
      </c>
      <c r="E1606" s="44" t="s">
        <v>765</v>
      </c>
      <c r="F1606" s="44">
        <v>69</v>
      </c>
      <c r="G1606" s="44" t="s">
        <v>445</v>
      </c>
      <c r="H1606" s="44" t="s">
        <v>446</v>
      </c>
      <c r="I1606" s="44">
        <v>2500</v>
      </c>
      <c r="J1606" s="44" t="s">
        <v>760</v>
      </c>
      <c r="K1606" s="45">
        <v>18100</v>
      </c>
    </row>
    <row r="1607" spans="1:11" x14ac:dyDescent="0.35">
      <c r="A1607" s="44">
        <v>0</v>
      </c>
      <c r="C1607" s="44" t="s">
        <v>639</v>
      </c>
      <c r="D1607" s="44" t="s">
        <v>766</v>
      </c>
      <c r="E1607" s="44" t="s">
        <v>767</v>
      </c>
      <c r="F1607" s="44">
        <v>69</v>
      </c>
      <c r="G1607" s="44" t="s">
        <v>768</v>
      </c>
      <c r="H1607" s="44" t="s">
        <v>253</v>
      </c>
      <c r="I1607" s="44">
        <v>2500</v>
      </c>
      <c r="J1607" s="44" t="s">
        <v>769</v>
      </c>
      <c r="K1607" s="45">
        <v>74531.000000000015</v>
      </c>
    </row>
    <row r="1608" spans="1:11" x14ac:dyDescent="0.35">
      <c r="A1608" s="44">
        <v>0</v>
      </c>
      <c r="C1608" s="44" t="s">
        <v>639</v>
      </c>
      <c r="D1608" s="44" t="s">
        <v>770</v>
      </c>
      <c r="E1608" s="44" t="s">
        <v>771</v>
      </c>
      <c r="F1608" s="44">
        <v>69</v>
      </c>
      <c r="G1608" s="44" t="s">
        <v>772</v>
      </c>
      <c r="H1608" s="44" t="s">
        <v>249</v>
      </c>
      <c r="I1608" s="44">
        <v>2500</v>
      </c>
      <c r="J1608" s="44" t="s">
        <v>773</v>
      </c>
      <c r="K1608" s="45">
        <v>49670</v>
      </c>
    </row>
    <row r="1609" spans="1:11" x14ac:dyDescent="0.35">
      <c r="A1609" s="44">
        <v>0</v>
      </c>
      <c r="C1609" s="44" t="s">
        <v>639</v>
      </c>
      <c r="D1609" s="44" t="s">
        <v>774</v>
      </c>
      <c r="E1609" s="44" t="s">
        <v>775</v>
      </c>
      <c r="F1609" s="44">
        <v>33</v>
      </c>
      <c r="G1609" s="44" t="s">
        <v>776</v>
      </c>
      <c r="H1609" s="44" t="s">
        <v>300</v>
      </c>
      <c r="I1609" s="44">
        <v>2100</v>
      </c>
      <c r="J1609" s="44" t="s">
        <v>777</v>
      </c>
      <c r="K1609" s="45">
        <v>131000</v>
      </c>
    </row>
    <row r="1610" spans="1:11" x14ac:dyDescent="0.35">
      <c r="A1610" s="44">
        <v>0</v>
      </c>
      <c r="C1610" s="44" t="s">
        <v>639</v>
      </c>
      <c r="D1610" s="44" t="s">
        <v>778</v>
      </c>
      <c r="E1610" s="44" t="s">
        <v>779</v>
      </c>
      <c r="F1610" s="44">
        <v>69</v>
      </c>
      <c r="G1610" s="44" t="s">
        <v>637</v>
      </c>
      <c r="H1610" s="44" t="s">
        <v>713</v>
      </c>
      <c r="I1610" s="44">
        <v>2500</v>
      </c>
      <c r="J1610" s="44" t="s">
        <v>780</v>
      </c>
      <c r="K1610" s="45">
        <v>254512</v>
      </c>
    </row>
    <row r="1611" spans="1:11" x14ac:dyDescent="0.35">
      <c r="A1611" s="44">
        <v>0</v>
      </c>
      <c r="C1611" s="44" t="s">
        <v>639</v>
      </c>
      <c r="D1611" s="44" t="s">
        <v>781</v>
      </c>
      <c r="E1611" s="44" t="s">
        <v>782</v>
      </c>
      <c r="F1611" s="44">
        <v>79</v>
      </c>
      <c r="G1611" s="44" t="s">
        <v>475</v>
      </c>
      <c r="H1611" s="44" t="s">
        <v>476</v>
      </c>
      <c r="I1611" s="44">
        <v>2600</v>
      </c>
      <c r="J1611" s="44" t="s">
        <v>477</v>
      </c>
      <c r="K1611" s="45">
        <v>3000</v>
      </c>
    </row>
    <row r="1612" spans="1:11" x14ac:dyDescent="0.35">
      <c r="A1612" s="44">
        <v>0</v>
      </c>
      <c r="C1612" s="44" t="s">
        <v>639</v>
      </c>
      <c r="D1612" s="44" t="s">
        <v>783</v>
      </c>
      <c r="E1612" s="44" t="s">
        <v>784</v>
      </c>
      <c r="F1612" s="44">
        <v>25</v>
      </c>
      <c r="G1612" s="44" t="s">
        <v>785</v>
      </c>
      <c r="H1612" s="44" t="s">
        <v>574</v>
      </c>
      <c r="I1612" s="44">
        <v>1600</v>
      </c>
      <c r="J1612" s="44" t="s">
        <v>575</v>
      </c>
      <c r="K1612" s="45">
        <v>175520.625</v>
      </c>
    </row>
    <row r="1613" spans="1:11" x14ac:dyDescent="0.35">
      <c r="A1613" s="44">
        <v>0</v>
      </c>
      <c r="C1613" s="44" t="s">
        <v>639</v>
      </c>
      <c r="D1613" s="44" t="s">
        <v>786</v>
      </c>
      <c r="E1613" s="44" t="s">
        <v>787</v>
      </c>
      <c r="F1613" s="44">
        <v>25</v>
      </c>
      <c r="G1613" s="44" t="s">
        <v>788</v>
      </c>
      <c r="H1613" s="44" t="s">
        <v>574</v>
      </c>
      <c r="I1613" s="44">
        <v>1600</v>
      </c>
      <c r="J1613" s="44" t="s">
        <v>575</v>
      </c>
      <c r="K1613" s="45">
        <v>1135885.25</v>
      </c>
    </row>
    <row r="1614" spans="1:11" x14ac:dyDescent="0.35">
      <c r="A1614" s="44">
        <v>0</v>
      </c>
      <c r="C1614" s="44" t="s">
        <v>639</v>
      </c>
      <c r="D1614" s="44" t="s">
        <v>789</v>
      </c>
      <c r="E1614" s="44" t="s">
        <v>790</v>
      </c>
      <c r="F1614" s="44">
        <v>25</v>
      </c>
      <c r="G1614" s="44" t="s">
        <v>791</v>
      </c>
      <c r="H1614" s="44" t="s">
        <v>574</v>
      </c>
      <c r="I1614" s="44">
        <v>1600</v>
      </c>
      <c r="J1614" s="44" t="s">
        <v>575</v>
      </c>
      <c r="K1614" s="45">
        <v>177294.0625</v>
      </c>
    </row>
    <row r="1615" spans="1:11" x14ac:dyDescent="0.35">
      <c r="A1615" s="44">
        <v>0</v>
      </c>
      <c r="C1615" s="44" t="s">
        <v>639</v>
      </c>
      <c r="D1615" s="44" t="s">
        <v>792</v>
      </c>
      <c r="E1615" s="44" t="s">
        <v>793</v>
      </c>
      <c r="F1615" s="44">
        <v>24</v>
      </c>
      <c r="G1615" s="44" t="s">
        <v>794</v>
      </c>
      <c r="H1615" s="44" t="s">
        <v>295</v>
      </c>
      <c r="I1615" s="44">
        <v>1600</v>
      </c>
      <c r="J1615" s="44" t="s">
        <v>492</v>
      </c>
      <c r="K1615" s="45">
        <v>567000</v>
      </c>
    </row>
    <row r="1616" spans="1:11" x14ac:dyDescent="0.35">
      <c r="A1616" s="44">
        <v>0</v>
      </c>
      <c r="C1616" s="44" t="s">
        <v>639</v>
      </c>
      <c r="D1616" s="44" t="s">
        <v>795</v>
      </c>
      <c r="E1616" s="44" t="s">
        <v>796</v>
      </c>
      <c r="F1616" s="44">
        <v>24</v>
      </c>
      <c r="G1616" s="44" t="s">
        <v>797</v>
      </c>
      <c r="H1616" s="44" t="s">
        <v>295</v>
      </c>
      <c r="I1616" s="44">
        <v>1600</v>
      </c>
      <c r="J1616" s="44" t="s">
        <v>492</v>
      </c>
      <c r="K1616" s="45">
        <v>476797.2</v>
      </c>
    </row>
    <row r="1617" spans="1:11" x14ac:dyDescent="0.35">
      <c r="A1617" s="44">
        <v>0</v>
      </c>
      <c r="C1617" s="44" t="s">
        <v>639</v>
      </c>
      <c r="D1617" s="44" t="s">
        <v>798</v>
      </c>
      <c r="E1617" s="44" t="s">
        <v>799</v>
      </c>
      <c r="F1617" s="44">
        <v>24</v>
      </c>
      <c r="G1617" s="44" t="s">
        <v>800</v>
      </c>
      <c r="H1617" s="44" t="s">
        <v>295</v>
      </c>
      <c r="I1617" s="44">
        <v>1600</v>
      </c>
      <c r="J1617" s="44" t="s">
        <v>492</v>
      </c>
      <c r="K1617" s="45">
        <v>897780</v>
      </c>
    </row>
    <row r="1618" spans="1:11" x14ac:dyDescent="0.35">
      <c r="A1618" s="44">
        <v>0</v>
      </c>
      <c r="C1618" s="44" t="s">
        <v>639</v>
      </c>
      <c r="D1618" s="44" t="s">
        <v>801</v>
      </c>
      <c r="E1618" s="44" t="s">
        <v>802</v>
      </c>
      <c r="F1618" s="44">
        <v>25</v>
      </c>
      <c r="G1618" s="44" t="s">
        <v>495</v>
      </c>
      <c r="H1618" s="44" t="s">
        <v>31</v>
      </c>
      <c r="I1618" s="44">
        <v>1600</v>
      </c>
      <c r="J1618" s="44" t="s">
        <v>489</v>
      </c>
      <c r="K1618" s="45">
        <v>175250</v>
      </c>
    </row>
    <row r="1619" spans="1:11" x14ac:dyDescent="0.35">
      <c r="A1619" s="44">
        <v>0</v>
      </c>
      <c r="C1619" s="44" t="s">
        <v>639</v>
      </c>
      <c r="D1619" s="44" t="s">
        <v>803</v>
      </c>
      <c r="E1619" s="44" t="s">
        <v>804</v>
      </c>
      <c r="F1619" s="44">
        <v>25</v>
      </c>
      <c r="G1619" s="44" t="s">
        <v>805</v>
      </c>
      <c r="H1619" s="44" t="s">
        <v>31</v>
      </c>
      <c r="I1619" s="44">
        <v>1600</v>
      </c>
      <c r="J1619" s="44" t="s">
        <v>489</v>
      </c>
      <c r="K1619" s="45">
        <v>334600</v>
      </c>
    </row>
    <row r="1620" spans="1:11" x14ac:dyDescent="0.35">
      <c r="A1620" s="44">
        <v>0</v>
      </c>
      <c r="C1620" s="44" t="s">
        <v>639</v>
      </c>
      <c r="D1620" s="44" t="s">
        <v>806</v>
      </c>
      <c r="E1620" s="44" t="s">
        <v>807</v>
      </c>
      <c r="F1620" s="44">
        <v>72</v>
      </c>
      <c r="G1620" s="44" t="s">
        <v>808</v>
      </c>
      <c r="H1620" s="44" t="s">
        <v>389</v>
      </c>
      <c r="I1620" s="44">
        <v>2500</v>
      </c>
      <c r="J1620" s="44" t="s">
        <v>451</v>
      </c>
      <c r="K1620" s="45">
        <v>1744726.1145616483</v>
      </c>
    </row>
    <row r="1621" spans="1:11" x14ac:dyDescent="0.35">
      <c r="A1621" s="44">
        <v>0</v>
      </c>
      <c r="C1621" s="44" t="s">
        <v>639</v>
      </c>
      <c r="D1621" s="44" t="s">
        <v>809</v>
      </c>
      <c r="E1621" s="44" t="s">
        <v>810</v>
      </c>
      <c r="F1621" s="44">
        <v>162</v>
      </c>
      <c r="G1621" s="44" t="s">
        <v>811</v>
      </c>
      <c r="H1621" s="44" t="s">
        <v>389</v>
      </c>
      <c r="I1621" s="44">
        <v>5000</v>
      </c>
      <c r="J1621" s="44" t="s">
        <v>568</v>
      </c>
      <c r="K1621" s="45">
        <v>2449741</v>
      </c>
    </row>
    <row r="1622" spans="1:11" x14ac:dyDescent="0.35">
      <c r="A1622" s="44">
        <v>0</v>
      </c>
      <c r="C1622" s="44" t="s">
        <v>639</v>
      </c>
      <c r="D1622" s="44" t="s">
        <v>812</v>
      </c>
      <c r="E1622" s="44" t="s">
        <v>813</v>
      </c>
      <c r="F1622" s="44">
        <v>69</v>
      </c>
      <c r="G1622" s="44" t="s">
        <v>498</v>
      </c>
      <c r="H1622" s="44" t="s">
        <v>499</v>
      </c>
      <c r="I1622" s="44">
        <v>2500</v>
      </c>
      <c r="J1622" s="44" t="s">
        <v>500</v>
      </c>
      <c r="K1622" s="45">
        <v>46800</v>
      </c>
    </row>
    <row r="1623" spans="1:11" x14ac:dyDescent="0.35">
      <c r="A1623" s="44">
        <v>0</v>
      </c>
      <c r="C1623" s="44" t="s">
        <v>639</v>
      </c>
      <c r="D1623" s="44" t="s">
        <v>814</v>
      </c>
      <c r="E1623" s="44" t="s">
        <v>815</v>
      </c>
      <c r="F1623" s="44">
        <v>69</v>
      </c>
      <c r="G1623" s="44" t="s">
        <v>541</v>
      </c>
      <c r="H1623" s="44" t="s">
        <v>31</v>
      </c>
      <c r="I1623" s="44">
        <v>2500</v>
      </c>
      <c r="J1623" s="44" t="s">
        <v>746</v>
      </c>
      <c r="K1623" s="45">
        <v>229455</v>
      </c>
    </row>
    <row r="1624" spans="1:11" x14ac:dyDescent="0.35">
      <c r="A1624" s="44">
        <v>0</v>
      </c>
      <c r="C1624" s="44" t="s">
        <v>639</v>
      </c>
      <c r="D1624" s="44" t="s">
        <v>816</v>
      </c>
      <c r="E1624" s="44" t="s">
        <v>817</v>
      </c>
      <c r="F1624" s="44">
        <v>25</v>
      </c>
      <c r="G1624" s="44" t="s">
        <v>818</v>
      </c>
      <c r="H1624" s="44" t="s">
        <v>31</v>
      </c>
      <c r="I1624" s="44">
        <v>1600</v>
      </c>
      <c r="J1624" s="44" t="s">
        <v>489</v>
      </c>
      <c r="K1624" s="45">
        <v>50000</v>
      </c>
    </row>
    <row r="1625" spans="1:11" x14ac:dyDescent="0.35">
      <c r="A1625" s="44">
        <v>0</v>
      </c>
      <c r="C1625" s="44" t="s">
        <v>819</v>
      </c>
      <c r="D1625" s="44" t="s">
        <v>820</v>
      </c>
      <c r="E1625" s="44" t="s">
        <v>821</v>
      </c>
      <c r="F1625" s="44">
        <v>6</v>
      </c>
      <c r="G1625" s="44" t="s">
        <v>822</v>
      </c>
      <c r="H1625" s="44">
        <v>1920</v>
      </c>
      <c r="I1625" s="44">
        <v>5000</v>
      </c>
      <c r="J1625" s="44" t="s">
        <v>823</v>
      </c>
      <c r="K1625" s="45">
        <v>943921.67</v>
      </c>
    </row>
    <row r="1626" spans="1:11" x14ac:dyDescent="0.35">
      <c r="A1626" s="44">
        <v>0</v>
      </c>
      <c r="C1626" s="44" t="s">
        <v>824</v>
      </c>
      <c r="D1626" s="44" t="s">
        <v>825</v>
      </c>
      <c r="E1626" s="44" t="s">
        <v>826</v>
      </c>
      <c r="F1626" s="44">
        <v>6</v>
      </c>
      <c r="G1626" s="44" t="s">
        <v>827</v>
      </c>
      <c r="H1626" s="44">
        <v>1920</v>
      </c>
      <c r="I1626" s="44">
        <v>5000</v>
      </c>
      <c r="J1626" s="44" t="s">
        <v>823</v>
      </c>
      <c r="K1626" s="45">
        <v>3999999.9999999981</v>
      </c>
    </row>
    <row r="1627" spans="1:11" x14ac:dyDescent="0.35">
      <c r="A1627" s="44">
        <v>0</v>
      </c>
      <c r="C1627" s="44" t="s">
        <v>824</v>
      </c>
      <c r="D1627" s="44" t="s">
        <v>656</v>
      </c>
      <c r="E1627" s="44" t="s">
        <v>657</v>
      </c>
      <c r="F1627" s="44">
        <v>6</v>
      </c>
      <c r="G1627" s="44" t="s">
        <v>658</v>
      </c>
      <c r="H1627" s="44">
        <v>1500</v>
      </c>
      <c r="I1627" s="44">
        <v>2500</v>
      </c>
      <c r="J1627" s="44" t="s">
        <v>659</v>
      </c>
      <c r="K1627" s="45">
        <v>1524500.0000000002</v>
      </c>
    </row>
    <row r="1628" spans="1:11" x14ac:dyDescent="0.35">
      <c r="A1628" s="44">
        <v>0</v>
      </c>
      <c r="C1628" s="44" t="s">
        <v>824</v>
      </c>
      <c r="D1628" s="44" t="s">
        <v>828</v>
      </c>
      <c r="E1628" s="44" t="s">
        <v>829</v>
      </c>
      <c r="F1628" s="44">
        <v>162</v>
      </c>
      <c r="G1628" s="44" t="s">
        <v>830</v>
      </c>
      <c r="H1628" s="44" t="s">
        <v>389</v>
      </c>
      <c r="I1628" s="44">
        <v>5000</v>
      </c>
      <c r="J1628" s="44" t="s">
        <v>568</v>
      </c>
      <c r="K1628" s="45">
        <v>1918000</v>
      </c>
    </row>
  </sheetData>
  <autoFilter ref="A1:K2">
    <sortState ref="A2:K1587">
      <sortCondition ref="F1:F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80" zoomScaleNormal="80" workbookViewId="0">
      <selection activeCell="G15" sqref="G2:G15"/>
    </sheetView>
  </sheetViews>
  <sheetFormatPr defaultRowHeight="14.5" x14ac:dyDescent="0.35"/>
  <cols>
    <col min="3" max="3" width="19.81640625" style="46" customWidth="1"/>
    <col min="4" max="4" width="19.26953125" style="46" bestFit="1" customWidth="1"/>
    <col min="5" max="5" width="34.453125" style="46" bestFit="1" customWidth="1"/>
    <col min="9" max="9" width="16.7265625" bestFit="1" customWidth="1"/>
  </cols>
  <sheetData>
    <row r="1" spans="1:9" x14ac:dyDescent="0.35">
      <c r="A1" s="51" t="s">
        <v>138</v>
      </c>
      <c r="B1" s="51" t="s">
        <v>139</v>
      </c>
      <c r="C1" s="52" t="s">
        <v>831</v>
      </c>
      <c r="D1" s="52" t="s">
        <v>140</v>
      </c>
      <c r="E1" s="52" t="s">
        <v>832</v>
      </c>
      <c r="H1" t="s">
        <v>833</v>
      </c>
      <c r="I1" t="s">
        <v>834</v>
      </c>
    </row>
    <row r="2" spans="1:9" x14ac:dyDescent="0.35">
      <c r="A2" s="44">
        <v>100</v>
      </c>
      <c r="B2" s="44">
        <v>438</v>
      </c>
      <c r="C2" s="45">
        <v>3289346</v>
      </c>
      <c r="D2" s="45">
        <f>-SUMIFS(I:I,H:H,A2)</f>
        <v>1121878.4984686503</v>
      </c>
      <c r="E2" s="45">
        <f>C2+D2</f>
        <v>4411224.4984686505</v>
      </c>
      <c r="H2" t="s">
        <v>146</v>
      </c>
      <c r="I2">
        <v>-1121878.4984686503</v>
      </c>
    </row>
    <row r="3" spans="1:9" x14ac:dyDescent="0.35">
      <c r="A3" s="44">
        <v>101</v>
      </c>
      <c r="B3" s="44">
        <v>443</v>
      </c>
      <c r="C3" s="45">
        <v>2995927</v>
      </c>
      <c r="D3" s="45">
        <f t="shared" ref="D3:D16" si="0">-SUMIFS(I:I,H:H,A3)</f>
        <v>1168983.6583170181</v>
      </c>
      <c r="E3" s="45">
        <f t="shared" ref="E3:E16" si="1">C3+D3</f>
        <v>4164910.6583170183</v>
      </c>
      <c r="H3" t="s">
        <v>510</v>
      </c>
      <c r="I3">
        <v>-1168983.6583170181</v>
      </c>
    </row>
    <row r="4" spans="1:9" x14ac:dyDescent="0.35">
      <c r="A4" s="44">
        <v>102</v>
      </c>
      <c r="B4" s="44">
        <v>436</v>
      </c>
      <c r="C4" s="45">
        <v>2123721</v>
      </c>
      <c r="D4" s="45">
        <f t="shared" si="0"/>
        <v>277140.62200978404</v>
      </c>
      <c r="E4" s="45">
        <f t="shared" si="1"/>
        <v>2400861.622009784</v>
      </c>
      <c r="H4" t="s">
        <v>543</v>
      </c>
      <c r="I4">
        <v>-277140.62200978404</v>
      </c>
    </row>
    <row r="5" spans="1:9" x14ac:dyDescent="0.35">
      <c r="A5" s="44">
        <v>103</v>
      </c>
      <c r="B5" s="44">
        <v>394</v>
      </c>
      <c r="C5" s="45">
        <v>2098641</v>
      </c>
      <c r="D5" s="45">
        <f t="shared" si="0"/>
        <v>1354142.8139009299</v>
      </c>
      <c r="E5" s="45">
        <f t="shared" si="1"/>
        <v>3452783.8139009299</v>
      </c>
      <c r="H5" t="s">
        <v>555</v>
      </c>
      <c r="I5">
        <v>-1354142.8139009299</v>
      </c>
    </row>
    <row r="6" spans="1:9" x14ac:dyDescent="0.35">
      <c r="A6" s="44">
        <v>104</v>
      </c>
      <c r="B6" s="44">
        <v>437</v>
      </c>
      <c r="C6" s="45">
        <v>2892929</v>
      </c>
      <c r="D6" s="45">
        <f t="shared" si="0"/>
        <v>1004005.1367334365</v>
      </c>
      <c r="E6" s="45">
        <f t="shared" si="1"/>
        <v>3896934.1367334365</v>
      </c>
      <c r="H6" t="s">
        <v>564</v>
      </c>
      <c r="I6">
        <v>-1004005.1367334365</v>
      </c>
    </row>
    <row r="7" spans="1:9" x14ac:dyDescent="0.35">
      <c r="A7" s="44">
        <v>105</v>
      </c>
      <c r="B7" s="44">
        <v>388</v>
      </c>
      <c r="C7" s="45">
        <v>2146369</v>
      </c>
      <c r="D7" s="45">
        <f t="shared" si="0"/>
        <v>1043167.4615738203</v>
      </c>
      <c r="E7" s="45">
        <f t="shared" si="1"/>
        <v>3189536.4615738206</v>
      </c>
      <c r="H7" t="s">
        <v>548</v>
      </c>
      <c r="I7">
        <v>-1043167.4615738203</v>
      </c>
    </row>
    <row r="8" spans="1:9" x14ac:dyDescent="0.35">
      <c r="A8" s="44">
        <v>106</v>
      </c>
      <c r="B8" s="44">
        <v>333</v>
      </c>
      <c r="C8" s="45"/>
      <c r="D8" s="45">
        <f t="shared" si="0"/>
        <v>0</v>
      </c>
      <c r="E8" s="45">
        <f t="shared" si="1"/>
        <v>0</v>
      </c>
      <c r="H8" t="s">
        <v>576</v>
      </c>
      <c r="I8">
        <v>-934644.82958386419</v>
      </c>
    </row>
    <row r="9" spans="1:9" x14ac:dyDescent="0.35">
      <c r="A9" s="44">
        <v>107</v>
      </c>
      <c r="B9" s="44">
        <v>335</v>
      </c>
      <c r="C9" s="45">
        <v>1163569</v>
      </c>
      <c r="D9" s="45">
        <f t="shared" si="0"/>
        <v>934644.82958386419</v>
      </c>
      <c r="E9" s="45">
        <f t="shared" si="1"/>
        <v>2098213.8295838642</v>
      </c>
      <c r="H9" t="s">
        <v>533</v>
      </c>
      <c r="I9">
        <v>-331282.94941836153</v>
      </c>
    </row>
    <row r="10" spans="1:9" x14ac:dyDescent="0.35">
      <c r="A10" s="44">
        <v>150</v>
      </c>
      <c r="B10" s="44">
        <v>481</v>
      </c>
      <c r="C10" s="45">
        <v>2582600</v>
      </c>
      <c r="D10" s="45">
        <f t="shared" si="0"/>
        <v>651323.31225971121</v>
      </c>
      <c r="E10" s="45">
        <f t="shared" si="1"/>
        <v>3233923.3122597113</v>
      </c>
      <c r="H10" t="s">
        <v>591</v>
      </c>
      <c r="I10">
        <v>-144532.41874999995</v>
      </c>
    </row>
    <row r="11" spans="1:9" x14ac:dyDescent="0.35">
      <c r="A11" s="44">
        <v>151</v>
      </c>
      <c r="B11" s="44">
        <v>462</v>
      </c>
      <c r="C11" s="45">
        <v>2465854</v>
      </c>
      <c r="D11" s="45">
        <f t="shared" si="0"/>
        <v>672205.90601158678</v>
      </c>
      <c r="E11" s="45">
        <f t="shared" si="1"/>
        <v>3138059.906011587</v>
      </c>
      <c r="H11" t="s">
        <v>592</v>
      </c>
      <c r="I11">
        <v>-651323.31225971121</v>
      </c>
    </row>
    <row r="12" spans="1:9" x14ac:dyDescent="0.35">
      <c r="A12" s="44">
        <v>152</v>
      </c>
      <c r="B12" s="44">
        <v>472</v>
      </c>
      <c r="C12" s="45">
        <v>948644</v>
      </c>
      <c r="D12" s="45">
        <f t="shared" si="0"/>
        <v>620051.59842508624</v>
      </c>
      <c r="E12" s="45">
        <f t="shared" si="1"/>
        <v>1568695.5984250861</v>
      </c>
      <c r="H12" t="s">
        <v>620</v>
      </c>
      <c r="I12">
        <v>-672205.90601158678</v>
      </c>
    </row>
    <row r="13" spans="1:9" x14ac:dyDescent="0.35">
      <c r="A13" s="44">
        <v>153</v>
      </c>
      <c r="B13" s="44">
        <v>521</v>
      </c>
      <c r="C13" s="45">
        <v>2084974</v>
      </c>
      <c r="D13" s="45">
        <f t="shared" si="0"/>
        <v>932141.58149598748</v>
      </c>
      <c r="E13" s="45">
        <f t="shared" si="1"/>
        <v>3017115.5814959873</v>
      </c>
      <c r="H13" t="s">
        <v>621</v>
      </c>
      <c r="I13">
        <v>-620051.59842508624</v>
      </c>
    </row>
    <row r="14" spans="1:9" x14ac:dyDescent="0.35">
      <c r="A14" s="44">
        <v>154</v>
      </c>
      <c r="B14" s="44">
        <v>518</v>
      </c>
      <c r="C14" s="45">
        <v>1207512</v>
      </c>
      <c r="D14" s="45">
        <f t="shared" si="0"/>
        <v>37985.035174410608</v>
      </c>
      <c r="E14" s="45">
        <f t="shared" si="1"/>
        <v>1245497.0351744106</v>
      </c>
      <c r="H14" t="s">
        <v>626</v>
      </c>
      <c r="I14">
        <v>-932141.58149598748</v>
      </c>
    </row>
    <row r="15" spans="1:9" x14ac:dyDescent="0.35">
      <c r="A15" s="44">
        <v>155</v>
      </c>
      <c r="B15" s="44">
        <v>523</v>
      </c>
      <c r="C15" s="45">
        <v>915746</v>
      </c>
      <c r="D15" s="45">
        <f t="shared" si="0"/>
        <v>395260.76711859257</v>
      </c>
      <c r="E15" s="45">
        <f t="shared" si="1"/>
        <v>1311006.7671185925</v>
      </c>
      <c r="H15" t="s">
        <v>627</v>
      </c>
      <c r="I15">
        <v>-37985.035174410608</v>
      </c>
    </row>
    <row r="16" spans="1:9" x14ac:dyDescent="0.35">
      <c r="A16" s="44">
        <v>157</v>
      </c>
      <c r="B16" s="44">
        <v>535</v>
      </c>
      <c r="C16" s="45">
        <v>286618</v>
      </c>
      <c r="D16" s="45">
        <f t="shared" si="0"/>
        <v>35667.108841479014</v>
      </c>
      <c r="E16" s="45">
        <f t="shared" si="1"/>
        <v>322285.108841479</v>
      </c>
      <c r="H16" t="s">
        <v>628</v>
      </c>
      <c r="I16">
        <v>-395260.76711859257</v>
      </c>
    </row>
    <row r="17" spans="8:9" x14ac:dyDescent="0.35">
      <c r="H17" t="s">
        <v>483</v>
      </c>
      <c r="I17">
        <v>-35667.108841479014</v>
      </c>
    </row>
    <row r="18" spans="8:9" x14ac:dyDescent="0.35">
      <c r="H18" t="s">
        <v>542</v>
      </c>
      <c r="I18">
        <v>-87195.614458333235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Per Pupil Budget</vt:lpstr>
      <vt:lpstr>Total Budget</vt:lpstr>
      <vt:lpstr>Enrollment</vt:lpstr>
      <vt:lpstr>DPS CD CW Info</vt:lpstr>
      <vt:lpstr>FB Projections</vt:lpstr>
    </vt:vector>
  </TitlesOfParts>
  <Company>DSST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Eberspacher</dc:creator>
  <cp:lastModifiedBy>Anthony Eberspacher</cp:lastModifiedBy>
  <cp:lastPrinted>2020-06-27T19:21:43Z</cp:lastPrinted>
  <dcterms:created xsi:type="dcterms:W3CDTF">2017-06-12T17:43:30Z</dcterms:created>
  <dcterms:modified xsi:type="dcterms:W3CDTF">2022-06-02T14:31:01Z</dcterms:modified>
</cp:coreProperties>
</file>